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ILANCIO 2016\"/>
    </mc:Choice>
  </mc:AlternateContent>
  <bookViews>
    <workbookView xWindow="240" yWindow="75" windowWidth="20115" windowHeight="7995"/>
  </bookViews>
  <sheets>
    <sheet name="Entrata competenza" sheetId="1" r:id="rId1"/>
    <sheet name="Entrata residui" sheetId="2" r:id="rId2"/>
    <sheet name="Spesa competenza" sheetId="3" r:id="rId3"/>
    <sheet name="Spesa residui" sheetId="4" r:id="rId4"/>
  </sheets>
  <calcPr calcId="152511"/>
</workbook>
</file>

<file path=xl/calcChain.xml><?xml version="1.0" encoding="utf-8"?>
<calcChain xmlns="http://schemas.openxmlformats.org/spreadsheetml/2006/main">
  <c r="E48" i="4" l="1"/>
  <c r="E46" i="4"/>
  <c r="C35" i="4"/>
  <c r="G28" i="4"/>
  <c r="F28" i="4"/>
  <c r="E28" i="4"/>
  <c r="D28" i="4"/>
  <c r="C28" i="4"/>
  <c r="G24" i="4"/>
  <c r="F24" i="4"/>
  <c r="E24" i="4"/>
  <c r="D24" i="4"/>
  <c r="C24" i="4"/>
  <c r="G23" i="4"/>
  <c r="F23" i="4"/>
  <c r="F21" i="4"/>
  <c r="F22" i="4" s="1"/>
  <c r="F20" i="4"/>
  <c r="F15" i="4"/>
  <c r="G15" i="4" s="1"/>
  <c r="F18" i="4"/>
  <c r="G18" i="4" s="1"/>
  <c r="F17" i="4"/>
  <c r="G17" i="4" s="1"/>
  <c r="F16" i="4"/>
  <c r="G16" i="4" s="1"/>
  <c r="F14" i="4"/>
  <c r="G14" i="4" s="1"/>
  <c r="F13" i="4"/>
  <c r="G13" i="4" s="1"/>
  <c r="F12" i="4"/>
  <c r="G12" i="4" s="1"/>
  <c r="F11" i="4"/>
  <c r="F10" i="4"/>
  <c r="F9" i="4"/>
  <c r="G9" i="4" s="1"/>
  <c r="F8" i="4"/>
  <c r="G8" i="4" s="1"/>
  <c r="F6" i="4"/>
  <c r="E55" i="4"/>
  <c r="F26" i="4"/>
  <c r="E26" i="4"/>
  <c r="D26" i="4"/>
  <c r="C26" i="4"/>
  <c r="G25" i="4"/>
  <c r="G26" i="4" s="1"/>
  <c r="E22" i="4"/>
  <c r="D22" i="4"/>
  <c r="C22" i="4"/>
  <c r="G20" i="4"/>
  <c r="E19" i="4"/>
  <c r="D19" i="4"/>
  <c r="C19" i="4"/>
  <c r="G11" i="4"/>
  <c r="G10" i="4"/>
  <c r="F7" i="4"/>
  <c r="E7" i="4"/>
  <c r="D7" i="4"/>
  <c r="C7" i="4"/>
  <c r="G6" i="4"/>
  <c r="G7" i="4" s="1"/>
  <c r="D43" i="3"/>
  <c r="C43" i="3"/>
  <c r="F40" i="3"/>
  <c r="F39" i="3"/>
  <c r="F38" i="3"/>
  <c r="G38" i="3" s="1"/>
  <c r="F37" i="3"/>
  <c r="G37" i="3" s="1"/>
  <c r="F36" i="3"/>
  <c r="F35" i="3"/>
  <c r="F34" i="3"/>
  <c r="G34" i="3" s="1"/>
  <c r="F30" i="3"/>
  <c r="F31" i="3" s="1"/>
  <c r="F29" i="3"/>
  <c r="F26" i="3"/>
  <c r="F25" i="3"/>
  <c r="G25" i="3" s="1"/>
  <c r="F24" i="3"/>
  <c r="F23" i="3"/>
  <c r="F22" i="3"/>
  <c r="F21" i="3"/>
  <c r="G21" i="3" s="1"/>
  <c r="F20" i="3"/>
  <c r="G20" i="3" s="1"/>
  <c r="F19" i="3"/>
  <c r="G19" i="3" s="1"/>
  <c r="F18" i="3"/>
  <c r="G18" i="3" s="1"/>
  <c r="F17" i="3"/>
  <c r="G17" i="3" s="1"/>
  <c r="F16" i="3"/>
  <c r="F15" i="3"/>
  <c r="F14" i="3"/>
  <c r="G14" i="3" s="1"/>
  <c r="F13" i="3"/>
  <c r="G13" i="3" s="1"/>
  <c r="F12" i="3"/>
  <c r="G12" i="3" s="1"/>
  <c r="F11" i="3"/>
  <c r="F10" i="3"/>
  <c r="G10" i="3" s="1"/>
  <c r="F8" i="3"/>
  <c r="F9" i="3" s="1"/>
  <c r="F7" i="3"/>
  <c r="G7" i="3" s="1"/>
  <c r="E41" i="3"/>
  <c r="D41" i="3"/>
  <c r="C41" i="3"/>
  <c r="G39" i="3"/>
  <c r="G36" i="3"/>
  <c r="G35" i="3"/>
  <c r="F33" i="3"/>
  <c r="E33" i="3"/>
  <c r="D33" i="3"/>
  <c r="C33" i="3"/>
  <c r="G32" i="3"/>
  <c r="G33" i="3" s="1"/>
  <c r="E31" i="3"/>
  <c r="D31" i="3"/>
  <c r="C31" i="3"/>
  <c r="G30" i="3"/>
  <c r="G29" i="3"/>
  <c r="E27" i="3"/>
  <c r="E43" i="3" s="1"/>
  <c r="D27" i="3"/>
  <c r="C27" i="3"/>
  <c r="G26" i="3"/>
  <c r="G24" i="3"/>
  <c r="G23" i="3"/>
  <c r="G22" i="3"/>
  <c r="G16" i="3"/>
  <c r="G15" i="3"/>
  <c r="G11" i="3"/>
  <c r="E9" i="3"/>
  <c r="D9" i="3"/>
  <c r="C9" i="3"/>
  <c r="G6" i="3"/>
  <c r="C19" i="2"/>
  <c r="F12" i="2"/>
  <c r="D12" i="2"/>
  <c r="C12" i="2"/>
  <c r="F7" i="2"/>
  <c r="D10" i="2"/>
  <c r="C10" i="2"/>
  <c r="F9" i="2"/>
  <c r="F10" i="2" s="1"/>
  <c r="D8" i="2"/>
  <c r="C8" i="2"/>
  <c r="F8" i="2"/>
  <c r="F47" i="4" l="1"/>
  <c r="E50" i="4"/>
  <c r="G21" i="4"/>
  <c r="G22" i="4"/>
  <c r="E53" i="4"/>
  <c r="E57" i="4" s="1"/>
  <c r="F19" i="4"/>
  <c r="G19" i="4"/>
  <c r="F41" i="3"/>
  <c r="G8" i="3"/>
  <c r="G31" i="3"/>
  <c r="F27" i="3"/>
  <c r="F43" i="3" s="1"/>
  <c r="G27" i="3"/>
  <c r="G43" i="3" s="1"/>
  <c r="G9" i="3"/>
  <c r="G40" i="3"/>
  <c r="G41" i="3" s="1"/>
  <c r="C17" i="2"/>
  <c r="C21" i="2" s="1"/>
  <c r="F8" i="1"/>
  <c r="F25" i="1"/>
  <c r="F24" i="1"/>
  <c r="F23" i="1"/>
  <c r="F22" i="1"/>
  <c r="F21" i="1"/>
  <c r="F20" i="1"/>
  <c r="F18" i="1"/>
  <c r="F16" i="1"/>
  <c r="F14" i="1"/>
  <c r="F12" i="1"/>
  <c r="F10" i="1"/>
  <c r="E8" i="1"/>
  <c r="E60" i="4" l="1"/>
  <c r="C33" i="4"/>
  <c r="C37" i="4" s="1"/>
  <c r="D26" i="1"/>
  <c r="E26" i="1"/>
  <c r="C26" i="1"/>
  <c r="C13" i="1"/>
  <c r="G18" i="1" l="1"/>
  <c r="G14" i="1"/>
  <c r="G12" i="1"/>
  <c r="G11" i="1"/>
  <c r="G10" i="1"/>
  <c r="G9" i="1"/>
  <c r="G8" i="1"/>
  <c r="G7" i="1"/>
  <c r="D14" i="1" l="1"/>
  <c r="D7" i="1"/>
  <c r="D9" i="1"/>
  <c r="D10" i="1"/>
  <c r="D12" i="1"/>
  <c r="D11" i="1"/>
  <c r="G6" i="1"/>
  <c r="D13" i="1" l="1"/>
  <c r="G21" i="1"/>
  <c r="G20" i="1"/>
  <c r="E13" i="1" l="1"/>
  <c r="E28" i="1"/>
  <c r="D28" i="1"/>
  <c r="C28" i="1"/>
  <c r="F19" i="1"/>
  <c r="E19" i="1"/>
  <c r="D19" i="1"/>
  <c r="C19" i="1"/>
  <c r="E17" i="1"/>
  <c r="D17" i="1"/>
  <c r="C17" i="1"/>
  <c r="G15" i="1"/>
  <c r="F15" i="1"/>
  <c r="E15" i="1"/>
  <c r="D15" i="1"/>
  <c r="D30" i="1" s="1"/>
  <c r="C15" i="1"/>
  <c r="C30" i="1" l="1"/>
  <c r="E30" i="1"/>
  <c r="G19" i="1"/>
  <c r="G27" i="1" l="1"/>
  <c r="G24" i="1"/>
  <c r="G23" i="1"/>
  <c r="G16" i="1"/>
  <c r="G25" i="1" l="1"/>
  <c r="F26" i="1"/>
  <c r="G22" i="1"/>
  <c r="G26" i="1" s="1"/>
  <c r="F13" i="1"/>
  <c r="G28" i="1"/>
  <c r="F28" i="1"/>
  <c r="G17" i="1"/>
  <c r="F17" i="1"/>
  <c r="G13" i="1"/>
  <c r="F30" i="1" l="1"/>
  <c r="G30" i="1"/>
</calcChain>
</file>

<file path=xl/sharedStrings.xml><?xml version="1.0" encoding="utf-8"?>
<sst xmlns="http://schemas.openxmlformats.org/spreadsheetml/2006/main" count="193" uniqueCount="97">
  <si>
    <t>DENOMINAZIONE</t>
  </si>
  <si>
    <t>Avanzo di amministrazione</t>
  </si>
  <si>
    <t>Contributo straordinario Provincia di Rovigo</t>
  </si>
  <si>
    <t>Contributo straordinario Comune di Rovigo</t>
  </si>
  <si>
    <t>Interessi attivi su Giacenze di cassa</t>
  </si>
  <si>
    <t>Rimborsi recuperi ed entrate diverse</t>
  </si>
  <si>
    <t>Contributo Fondazione CARIPARO gestione sedi universitarie</t>
  </si>
  <si>
    <t>Ritenute previdenziali ed assistenziali al personale</t>
  </si>
  <si>
    <t>Ritenute erariali</t>
  </si>
  <si>
    <t>Altre ritenute al personale per conto di terzi</t>
  </si>
  <si>
    <t>Rimborso di anticipazioni di fondi per il servizio di economato</t>
  </si>
  <si>
    <t>TITOLO TIPOLOGIA</t>
  </si>
  <si>
    <t>Contributo ordinario Provincia di Rovigo</t>
  </si>
  <si>
    <t>Contributo ordinario Comune di Rovigo</t>
  </si>
  <si>
    <t>Contributo ordinario Camera di Commercio Venezia Rovigo Delta Lagunare</t>
  </si>
  <si>
    <t>Contributo straordinario Camera di Commercio Venezia Rovigo Delta Lagunare</t>
  </si>
  <si>
    <t>Depositi cauzionali e contrattuali</t>
  </si>
  <si>
    <t>Ritenute corrispettivo iva su gestione di beni e prestazione di servizi</t>
  </si>
  <si>
    <t>TOTALE TITOLO/TIPOLOGIA 20104</t>
  </si>
  <si>
    <t>TOTALE TITOLO/TIPOLOGIA 20101</t>
  </si>
  <si>
    <t>TOTALE TITOLO/TIPOLOGIA 30300</t>
  </si>
  <si>
    <t>TOTALE TITOLO/TIPOLOGIA 30500</t>
  </si>
  <si>
    <t>TOTALE TITOLO/TIPOLOGIA 90100</t>
  </si>
  <si>
    <t>TOTALE TITOLO/TIPOLOGIA 90200</t>
  </si>
  <si>
    <t>Ritenute per scissione contabile iva (Split Payment)</t>
  </si>
  <si>
    <t>STANZIAMENTO DEFINITIVO</t>
  </si>
  <si>
    <t>RISCOSSIONI</t>
  </si>
  <si>
    <t>RESIDUI DA RIPORTARE</t>
  </si>
  <si>
    <t>ACCERTAMENTI</t>
  </si>
  <si>
    <t>DIFFERENZA</t>
  </si>
  <si>
    <t>ENTRATE - GESTIONE COMPETENZA</t>
  </si>
  <si>
    <t>TOTALE ENTRATE                                             GESTIONE COMPETENZA</t>
  </si>
  <si>
    <t>CONTO CONSUNTIVO ESERCIZIO FINANZIARIO 2016</t>
  </si>
  <si>
    <t>ENTRATE - GESTIONE RESIDUI</t>
  </si>
  <si>
    <t>TITOPO TIPOLOGIA</t>
  </si>
  <si>
    <t>RISCOSSIONI GESTIONE RESIDUI</t>
  </si>
  <si>
    <t>RISCOSSIONI GESTIONE COMPETENZA</t>
  </si>
  <si>
    <t>TOTALE RISCOSSIONI</t>
  </si>
  <si>
    <t>SPESE - GESTIONE COMPETENZA</t>
  </si>
  <si>
    <t>MISSIONE PROGRAMMA TITOLO</t>
  </si>
  <si>
    <t>PAGAMENTI</t>
  </si>
  <si>
    <t>IMPEGNI</t>
  </si>
  <si>
    <t>Disavanzo di amministrazione</t>
  </si>
  <si>
    <t>01011</t>
  </si>
  <si>
    <t>Funzionamento C.d.A. - indennità e rimborsi</t>
  </si>
  <si>
    <t>Compenso Revisori dei conti</t>
  </si>
  <si>
    <t>Irap a carico Ente organi istituzionali</t>
  </si>
  <si>
    <t>TOTALE MISSIONE/PROG./TIT.01011</t>
  </si>
  <si>
    <t>04041</t>
  </si>
  <si>
    <t>Personale - retribuzioni lorde e competenze accessorie</t>
  </si>
  <si>
    <t>Buoni pasto per il personale</t>
  </si>
  <si>
    <t>Contributi sociali effettivi a carico dell'Ente</t>
  </si>
  <si>
    <t>IRAP a carico Ente - personale e organizzazione</t>
  </si>
  <si>
    <t xml:space="preserve">Acquisto beni di consumo  </t>
  </si>
  <si>
    <t>Pubblicità - piano di comunicazione istituzionale</t>
  </si>
  <si>
    <t>Utenze e canoni</t>
  </si>
  <si>
    <t>Locazioni di beni immobili</t>
  </si>
  <si>
    <t>Noleggi di mezzi di trasporto impianti e macchinari</t>
  </si>
  <si>
    <t>Licenze d'uso per software</t>
  </si>
  <si>
    <t>Manutenzione ordinaria e riparazioni di mobili e arredi</t>
  </si>
  <si>
    <t>Incarichi liberi professionali di studi ricerca e consulenza esperti per comm.ni, comitati e consigli</t>
  </si>
  <si>
    <t>Acquisto di servizi di Agenzie di lavoro interinale</t>
  </si>
  <si>
    <t>Servizi di pulizia, sorveglianza informatica e di telecomunicazione</t>
  </si>
  <si>
    <t>Spese postali e oneri per il servizio di Tesoreria</t>
  </si>
  <si>
    <t>Premi di assicurazione</t>
  </si>
  <si>
    <t>TOTALE MISSIONE/PROG./TIT. 04041</t>
  </si>
  <si>
    <t>04042</t>
  </si>
  <si>
    <t>Mobili e arredi per ufficio, attrezzatura hardware</t>
  </si>
  <si>
    <t>Materiale bibliografico</t>
  </si>
  <si>
    <t>TOTALE MISSIONE/PROG./TIT. 04042</t>
  </si>
  <si>
    <t>04043</t>
  </si>
  <si>
    <t>TOTALE MISSIONE/PROG./TIT. 04043</t>
  </si>
  <si>
    <t>20011</t>
  </si>
  <si>
    <t>Fondo di riserva</t>
  </si>
  <si>
    <t>TOTALE MISSIONE/PROG./TIT. 20011</t>
  </si>
  <si>
    <t>99017</t>
  </si>
  <si>
    <t>Versamento delle ritenute per scissione contabile iva (split payment)</t>
  </si>
  <si>
    <t>Versamento corrispettivo IVA su gestione di beni e prestazioni di servizi</t>
  </si>
  <si>
    <t>Anticipazione di fondi per il servizio di economato</t>
  </si>
  <si>
    <t>Restituzione depositi cauzionali e contrattuali</t>
  </si>
  <si>
    <t>TOTALE MISSIONE/PROG./TIT. 99017</t>
  </si>
  <si>
    <t>TOTALE SPESE                                              GESTIONE COMPETENZA</t>
  </si>
  <si>
    <t>Servizi ausiliari funzionamento Ente</t>
  </si>
  <si>
    <t>Servizi informatici e di telecomunicazione</t>
  </si>
  <si>
    <t>SPESE - GESTIONE RESIDUI</t>
  </si>
  <si>
    <t>Mobili e arredi attrezzature hardware</t>
  </si>
  <si>
    <t>PAGAMENTI GESTIONE RESIDUI</t>
  </si>
  <si>
    <t>PAGAMENTI GESTIONE COMPETENZA</t>
  </si>
  <si>
    <t>TOTALE PAGAMENTI</t>
  </si>
  <si>
    <t>QUADRO RIASSUNTIVO</t>
  </si>
  <si>
    <t>Incarichi liberi professionali di studi, ricerca e consulenza esperti per Comm.ni Comitati e Consigli</t>
  </si>
  <si>
    <t>Acquisto di servizi da Agenzie di lavoro interinale</t>
  </si>
  <si>
    <t>Partecipazione azionaria nella Società Nova-Lab Srl</t>
  </si>
  <si>
    <t>FONDO DI CASSA AL 01/01/2016</t>
  </si>
  <si>
    <t>FONDO DI CASSA AL 31/12/2016</t>
  </si>
  <si>
    <t>TOTALE ENTRATE                                                           GESTIONE RESIDUI</t>
  </si>
  <si>
    <t>TOTALE SPESE                                                    GESTIONE RESIDUI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</si>
</sst>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/>
    <xf numFmtId="4" fontId="3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/>
    <xf numFmtId="4" fontId="1" fillId="0" borderId="4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0" fontId="7" fillId="0" borderId="0" xfId="0" applyFont="1" applyFill="1" applyBorder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10" fillId="4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" fontId="10" fillId="4" borderId="1" xfId="0" applyNumberFormat="1" applyFont="1" applyFill="1" applyBorder="1" applyAlignment="1">
      <alignment horizontal="right" vertical="center"/>
    </xf>
    <xf numFmtId="4" fontId="10" fillId="5" borderId="1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/>
    <xf numFmtId="4" fontId="7" fillId="0" borderId="0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" fontId="7" fillId="0" borderId="4" xfId="0" applyNumberFormat="1" applyFont="1" applyFill="1" applyBorder="1"/>
    <xf numFmtId="4" fontId="7" fillId="0" borderId="5" xfId="0" applyNumberFormat="1" applyFont="1" applyFill="1" applyBorder="1"/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/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wrapText="1"/>
    </xf>
    <xf numFmtId="49" fontId="10" fillId="5" borderId="3" xfId="0" applyNumberFormat="1" applyFont="1" applyFill="1" applyBorder="1" applyAlignment="1">
      <alignment horizontal="center" wrapText="1"/>
    </xf>
    <xf numFmtId="0" fontId="7" fillId="0" borderId="0" xfId="0" applyFont="1" applyFill="1" applyBorder="1"/>
    <xf numFmtId="0" fontId="11" fillId="0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45</xdr:row>
      <xdr:rowOff>69850</xdr:rowOff>
    </xdr:from>
    <xdr:to>
      <xdr:col>5</xdr:col>
      <xdr:colOff>120650</xdr:colOff>
      <xdr:row>47</xdr:row>
      <xdr:rowOff>120650</xdr:rowOff>
    </xdr:to>
    <xdr:sp macro="" textlink="">
      <xdr:nvSpPr>
        <xdr:cNvPr id="2" name="Parentesi graffa chiusa 1"/>
        <xdr:cNvSpPr/>
      </xdr:nvSpPr>
      <xdr:spPr>
        <a:xfrm>
          <a:off x="4899025" y="12442825"/>
          <a:ext cx="107950" cy="374650"/>
        </a:xfrm>
        <a:prstGeom prst="rightBrac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110" zoomScaleNormal="110" workbookViewId="0">
      <selection activeCell="A3" sqref="A3:G3"/>
    </sheetView>
  </sheetViews>
  <sheetFormatPr defaultRowHeight="12.75" x14ac:dyDescent="0.2"/>
  <cols>
    <col min="1" max="1" width="10.140625" style="1" customWidth="1"/>
    <col min="2" max="2" width="23.5703125" style="1" customWidth="1"/>
    <col min="3" max="3" width="15.140625" style="1" customWidth="1"/>
    <col min="4" max="4" width="12.28515625" style="1" customWidth="1"/>
    <col min="5" max="5" width="11.28515625" style="1" bestFit="1" customWidth="1"/>
    <col min="6" max="6" width="14.28515625" style="1" customWidth="1"/>
    <col min="7" max="7" width="11.28515625" style="1" bestFit="1" customWidth="1"/>
    <col min="8" max="16384" width="9.140625" style="1"/>
  </cols>
  <sheetData>
    <row r="1" spans="1:10" ht="15.75" x14ac:dyDescent="0.25">
      <c r="A1" s="65" t="s">
        <v>32</v>
      </c>
      <c r="B1" s="65"/>
      <c r="C1" s="65"/>
      <c r="D1" s="65"/>
      <c r="E1" s="65"/>
      <c r="F1" s="65"/>
      <c r="G1" s="65"/>
    </row>
    <row r="2" spans="1:10" ht="15.75" x14ac:dyDescent="0.25">
      <c r="A2" s="65" t="s">
        <v>30</v>
      </c>
      <c r="B2" s="65"/>
      <c r="C2" s="65"/>
      <c r="D2" s="65"/>
      <c r="E2" s="65"/>
      <c r="F2" s="65"/>
      <c r="G2" s="65"/>
    </row>
    <row r="3" spans="1:10" ht="13.5" customHeight="1" x14ac:dyDescent="0.25">
      <c r="A3" s="65"/>
      <c r="B3" s="65"/>
      <c r="C3" s="65"/>
      <c r="D3" s="65"/>
      <c r="E3" s="65"/>
      <c r="F3" s="65"/>
      <c r="G3" s="65"/>
    </row>
    <row r="4" spans="1:10" ht="23.25" customHeight="1" x14ac:dyDescent="0.2">
      <c r="A4" s="23"/>
      <c r="B4" s="23"/>
      <c r="C4" s="23"/>
      <c r="D4" s="23"/>
      <c r="E4" s="23"/>
      <c r="F4" s="23"/>
      <c r="G4" s="23"/>
    </row>
    <row r="5" spans="1:10" ht="38.25" x14ac:dyDescent="0.2">
      <c r="A5" s="2" t="s">
        <v>11</v>
      </c>
      <c r="B5" s="2" t="s">
        <v>0</v>
      </c>
      <c r="C5" s="2" t="s">
        <v>25</v>
      </c>
      <c r="D5" s="2" t="s">
        <v>26</v>
      </c>
      <c r="E5" s="3" t="s">
        <v>27</v>
      </c>
      <c r="F5" s="3" t="s">
        <v>28</v>
      </c>
      <c r="G5" s="3" t="s">
        <v>29</v>
      </c>
      <c r="H5" s="4"/>
      <c r="I5" s="4"/>
      <c r="J5" s="4"/>
    </row>
    <row r="6" spans="1:10" x14ac:dyDescent="0.2">
      <c r="A6" s="15"/>
      <c r="B6" s="15" t="s">
        <v>1</v>
      </c>
      <c r="C6" s="16">
        <v>52000</v>
      </c>
      <c r="D6" s="16"/>
      <c r="E6" s="16"/>
      <c r="F6" s="16"/>
      <c r="G6" s="16">
        <f>F6-C6</f>
        <v>-52000</v>
      </c>
      <c r="H6" s="4"/>
      <c r="I6" s="4"/>
      <c r="J6" s="4"/>
    </row>
    <row r="7" spans="1:10" ht="25.5" x14ac:dyDescent="0.2">
      <c r="A7" s="5">
        <v>20101</v>
      </c>
      <c r="B7" s="7" t="s">
        <v>12</v>
      </c>
      <c r="C7" s="6">
        <v>20658</v>
      </c>
      <c r="D7" s="6">
        <f>C7</f>
        <v>20658</v>
      </c>
      <c r="E7" s="6"/>
      <c r="F7" s="6">
        <v>20658</v>
      </c>
      <c r="G7" s="6">
        <f t="shared" ref="G7:G12" si="0">F7-C7</f>
        <v>0</v>
      </c>
    </row>
    <row r="8" spans="1:10" ht="25.5" x14ac:dyDescent="0.2">
      <c r="A8" s="5">
        <v>20101</v>
      </c>
      <c r="B8" s="7" t="s">
        <v>2</v>
      </c>
      <c r="C8" s="6">
        <v>14342</v>
      </c>
      <c r="D8" s="6">
        <v>599</v>
      </c>
      <c r="E8" s="6">
        <f>C8-D8</f>
        <v>13743</v>
      </c>
      <c r="F8" s="6">
        <f>D8+E8</f>
        <v>14342</v>
      </c>
      <c r="G8" s="6">
        <f t="shared" si="0"/>
        <v>0</v>
      </c>
    </row>
    <row r="9" spans="1:10" ht="25.5" x14ac:dyDescent="0.2">
      <c r="A9" s="5">
        <v>20101</v>
      </c>
      <c r="B9" s="7" t="s">
        <v>13</v>
      </c>
      <c r="C9" s="6">
        <v>20658</v>
      </c>
      <c r="D9" s="6">
        <f>C9</f>
        <v>20658</v>
      </c>
      <c r="E9" s="6"/>
      <c r="F9" s="6">
        <v>20658</v>
      </c>
      <c r="G9" s="6">
        <f t="shared" si="0"/>
        <v>0</v>
      </c>
    </row>
    <row r="10" spans="1:10" ht="25.5" x14ac:dyDescent="0.2">
      <c r="A10" s="5">
        <v>20101</v>
      </c>
      <c r="B10" s="7" t="s">
        <v>3</v>
      </c>
      <c r="C10" s="6">
        <v>29342</v>
      </c>
      <c r="D10" s="6">
        <f>C10</f>
        <v>29342</v>
      </c>
      <c r="E10" s="6"/>
      <c r="F10" s="6">
        <f>C10</f>
        <v>29342</v>
      </c>
      <c r="G10" s="6">
        <f t="shared" si="0"/>
        <v>0</v>
      </c>
    </row>
    <row r="11" spans="1:10" ht="51" x14ac:dyDescent="0.2">
      <c r="A11" s="5">
        <v>20101</v>
      </c>
      <c r="B11" s="7" t="s">
        <v>14</v>
      </c>
      <c r="C11" s="6">
        <v>10329</v>
      </c>
      <c r="D11" s="6">
        <f>C11</f>
        <v>10329</v>
      </c>
      <c r="E11" s="6"/>
      <c r="F11" s="6">
        <v>10329</v>
      </c>
      <c r="G11" s="6">
        <f t="shared" si="0"/>
        <v>0</v>
      </c>
    </row>
    <row r="12" spans="1:10" ht="51" x14ac:dyDescent="0.2">
      <c r="A12" s="5">
        <v>20101</v>
      </c>
      <c r="B12" s="7" t="s">
        <v>15</v>
      </c>
      <c r="C12" s="6">
        <v>81316</v>
      </c>
      <c r="D12" s="6">
        <f>C12</f>
        <v>81316</v>
      </c>
      <c r="E12" s="6"/>
      <c r="F12" s="6">
        <f>C12</f>
        <v>81316</v>
      </c>
      <c r="G12" s="6">
        <f t="shared" si="0"/>
        <v>0</v>
      </c>
    </row>
    <row r="13" spans="1:10" ht="15" customHeight="1" x14ac:dyDescent="0.2">
      <c r="A13" s="61" t="s">
        <v>19</v>
      </c>
      <c r="B13" s="62"/>
      <c r="C13" s="16">
        <f>SUM(C7:C12)</f>
        <v>176645</v>
      </c>
      <c r="D13" s="16">
        <f>SUM(D7:D12)</f>
        <v>162902</v>
      </c>
      <c r="E13" s="16">
        <f t="shared" ref="E13:G13" si="1">SUM(E7:E12)</f>
        <v>13743</v>
      </c>
      <c r="F13" s="16">
        <f t="shared" si="1"/>
        <v>176645</v>
      </c>
      <c r="G13" s="16">
        <f t="shared" si="1"/>
        <v>0</v>
      </c>
    </row>
    <row r="14" spans="1:10" ht="38.25" x14ac:dyDescent="0.2">
      <c r="A14" s="13">
        <v>20104</v>
      </c>
      <c r="B14" s="7" t="s">
        <v>6</v>
      </c>
      <c r="C14" s="6">
        <v>908026</v>
      </c>
      <c r="D14" s="6">
        <f>C14</f>
        <v>908026</v>
      </c>
      <c r="E14" s="6"/>
      <c r="F14" s="6">
        <f>C14</f>
        <v>908026</v>
      </c>
      <c r="G14" s="6">
        <f t="shared" ref="G14" si="2">F14-C14</f>
        <v>0</v>
      </c>
    </row>
    <row r="15" spans="1:10" ht="12.75" customHeight="1" x14ac:dyDescent="0.2">
      <c r="A15" s="61" t="s">
        <v>18</v>
      </c>
      <c r="B15" s="62"/>
      <c r="C15" s="16">
        <f>SUM(C14:C14)</f>
        <v>908026</v>
      </c>
      <c r="D15" s="16">
        <f>SUM(D14:D14)</f>
        <v>908026</v>
      </c>
      <c r="E15" s="16">
        <f>SUM(E14:E14)</f>
        <v>0</v>
      </c>
      <c r="F15" s="16">
        <f>SUM(F14:F14)</f>
        <v>908026</v>
      </c>
      <c r="G15" s="16">
        <f>SUM(G14:G14)</f>
        <v>0</v>
      </c>
    </row>
    <row r="16" spans="1:10" ht="25.5" x14ac:dyDescent="0.2">
      <c r="A16" s="5">
        <v>30300</v>
      </c>
      <c r="B16" s="7" t="s">
        <v>4</v>
      </c>
      <c r="C16" s="6">
        <v>1500</v>
      </c>
      <c r="D16" s="6"/>
      <c r="E16" s="6">
        <v>1.55</v>
      </c>
      <c r="F16" s="6">
        <f>E16+D16</f>
        <v>1.55</v>
      </c>
      <c r="G16" s="6">
        <f>F16-C16</f>
        <v>-1498.45</v>
      </c>
    </row>
    <row r="17" spans="1:7" ht="12.75" customHeight="1" x14ac:dyDescent="0.2">
      <c r="A17" s="61" t="s">
        <v>20</v>
      </c>
      <c r="B17" s="62"/>
      <c r="C17" s="16">
        <f>C16</f>
        <v>1500</v>
      </c>
      <c r="D17" s="16">
        <f t="shared" ref="D17:G17" si="3">D16</f>
        <v>0</v>
      </c>
      <c r="E17" s="16">
        <f t="shared" si="3"/>
        <v>1.55</v>
      </c>
      <c r="F17" s="16">
        <f t="shared" si="3"/>
        <v>1.55</v>
      </c>
      <c r="G17" s="16">
        <f t="shared" si="3"/>
        <v>-1498.45</v>
      </c>
    </row>
    <row r="18" spans="1:7" ht="25.5" x14ac:dyDescent="0.2">
      <c r="A18" s="5">
        <v>30500</v>
      </c>
      <c r="B18" s="7" t="s">
        <v>5</v>
      </c>
      <c r="C18" s="6">
        <v>26829</v>
      </c>
      <c r="D18" s="6">
        <v>18602.68</v>
      </c>
      <c r="E18" s="6"/>
      <c r="F18" s="6">
        <f>D18+E18</f>
        <v>18602.68</v>
      </c>
      <c r="G18" s="6">
        <f>F18-C18</f>
        <v>-8226.32</v>
      </c>
    </row>
    <row r="19" spans="1:7" ht="12.75" customHeight="1" x14ac:dyDescent="0.2">
      <c r="A19" s="61" t="s">
        <v>21</v>
      </c>
      <c r="B19" s="62"/>
      <c r="C19" s="16">
        <f>C18</f>
        <v>26829</v>
      </c>
      <c r="D19" s="16">
        <f t="shared" ref="D19:G19" si="4">D18</f>
        <v>18602.68</v>
      </c>
      <c r="E19" s="16">
        <f t="shared" si="4"/>
        <v>0</v>
      </c>
      <c r="F19" s="16">
        <f t="shared" si="4"/>
        <v>18602.68</v>
      </c>
      <c r="G19" s="16">
        <f t="shared" si="4"/>
        <v>-8226.32</v>
      </c>
    </row>
    <row r="20" spans="1:7" ht="32.25" customHeight="1" x14ac:dyDescent="0.2">
      <c r="A20" s="21">
        <v>90100</v>
      </c>
      <c r="B20" s="22" t="s">
        <v>24</v>
      </c>
      <c r="C20" s="20">
        <v>150000</v>
      </c>
      <c r="D20" s="20">
        <v>111390.58</v>
      </c>
      <c r="E20" s="20"/>
      <c r="F20" s="20">
        <f t="shared" ref="F20:F25" si="5">D20+E20</f>
        <v>111390.58</v>
      </c>
      <c r="G20" s="20">
        <f t="shared" ref="G20:G25" si="6">F20-C20</f>
        <v>-38609.42</v>
      </c>
    </row>
    <row r="21" spans="1:7" ht="38.25" x14ac:dyDescent="0.2">
      <c r="A21" s="21">
        <v>90100</v>
      </c>
      <c r="B21" s="22" t="s">
        <v>17</v>
      </c>
      <c r="C21" s="20">
        <v>10000</v>
      </c>
      <c r="D21" s="20">
        <v>3954.79</v>
      </c>
      <c r="E21" s="20"/>
      <c r="F21" s="20">
        <f t="shared" si="5"/>
        <v>3954.79</v>
      </c>
      <c r="G21" s="20">
        <f t="shared" si="6"/>
        <v>-6045.21</v>
      </c>
    </row>
    <row r="22" spans="1:7" x14ac:dyDescent="0.2">
      <c r="A22" s="5">
        <v>90100</v>
      </c>
      <c r="B22" s="7" t="s">
        <v>8</v>
      </c>
      <c r="C22" s="6">
        <v>100000</v>
      </c>
      <c r="D22" s="6">
        <v>75174.2</v>
      </c>
      <c r="E22" s="6"/>
      <c r="F22" s="6">
        <f t="shared" si="5"/>
        <v>75174.2</v>
      </c>
      <c r="G22" s="6">
        <f t="shared" si="6"/>
        <v>-24825.800000000003</v>
      </c>
    </row>
    <row r="23" spans="1:7" ht="25.5" x14ac:dyDescent="0.2">
      <c r="A23" s="5">
        <v>90100</v>
      </c>
      <c r="B23" s="7" t="s">
        <v>7</v>
      </c>
      <c r="C23" s="6">
        <v>50000</v>
      </c>
      <c r="D23" s="6">
        <v>37502.83</v>
      </c>
      <c r="E23" s="6"/>
      <c r="F23" s="6">
        <f t="shared" si="5"/>
        <v>37502.83</v>
      </c>
      <c r="G23" s="6">
        <f t="shared" si="6"/>
        <v>-12497.169999999998</v>
      </c>
    </row>
    <row r="24" spans="1:7" ht="24.75" customHeight="1" x14ac:dyDescent="0.2">
      <c r="A24" s="5">
        <v>90100</v>
      </c>
      <c r="B24" s="7" t="s">
        <v>9</v>
      </c>
      <c r="C24" s="6">
        <v>10000</v>
      </c>
      <c r="D24" s="6">
        <v>635.64</v>
      </c>
      <c r="E24" s="6"/>
      <c r="F24" s="6">
        <f t="shared" si="5"/>
        <v>635.64</v>
      </c>
      <c r="G24" s="6">
        <f t="shared" si="6"/>
        <v>-9364.36</v>
      </c>
    </row>
    <row r="25" spans="1:7" ht="38.25" x14ac:dyDescent="0.2">
      <c r="A25" s="5">
        <v>90100</v>
      </c>
      <c r="B25" s="7" t="s">
        <v>10</v>
      </c>
      <c r="C25" s="8">
        <v>5000</v>
      </c>
      <c r="D25" s="8"/>
      <c r="E25" s="8">
        <v>2500</v>
      </c>
      <c r="F25" s="8">
        <f t="shared" si="5"/>
        <v>2500</v>
      </c>
      <c r="G25" s="8">
        <f t="shared" si="6"/>
        <v>-2500</v>
      </c>
    </row>
    <row r="26" spans="1:7" x14ac:dyDescent="0.2">
      <c r="A26" s="61" t="s">
        <v>22</v>
      </c>
      <c r="B26" s="62"/>
      <c r="C26" s="17">
        <f>SUM(C20:C25)</f>
        <v>325000</v>
      </c>
      <c r="D26" s="17">
        <f>SUM(D20:D25)</f>
        <v>228658.04000000004</v>
      </c>
      <c r="E26" s="17">
        <f>SUM(E20:E25)</f>
        <v>2500</v>
      </c>
      <c r="F26" s="17">
        <f>SUM(F20:F25)</f>
        <v>231158.04000000004</v>
      </c>
      <c r="G26" s="17">
        <f>SUM(G20:G25)</f>
        <v>-93841.959999999992</v>
      </c>
    </row>
    <row r="27" spans="1:7" ht="25.5" x14ac:dyDescent="0.2">
      <c r="A27" s="13">
        <v>90200</v>
      </c>
      <c r="B27" s="7" t="s">
        <v>16</v>
      </c>
      <c r="C27" s="8">
        <v>25000</v>
      </c>
      <c r="D27" s="8"/>
      <c r="E27" s="8"/>
      <c r="F27" s="8"/>
      <c r="G27" s="8">
        <f>F27-C27</f>
        <v>-25000</v>
      </c>
    </row>
    <row r="28" spans="1:7" x14ac:dyDescent="0.2">
      <c r="A28" s="61" t="s">
        <v>23</v>
      </c>
      <c r="B28" s="62"/>
      <c r="C28" s="18">
        <f>SUM(C27:C27)</f>
        <v>25000</v>
      </c>
      <c r="D28" s="18">
        <f>SUM(D27:D27)</f>
        <v>0</v>
      </c>
      <c r="E28" s="18">
        <f>SUM(E27:E27)</f>
        <v>0</v>
      </c>
      <c r="F28" s="18">
        <f>SUM(F27:F27)</f>
        <v>0</v>
      </c>
      <c r="G28" s="18">
        <f>SUM(G27:G27)</f>
        <v>-25000</v>
      </c>
    </row>
    <row r="29" spans="1:7" ht="13.5" customHeight="1" x14ac:dyDescent="0.2">
      <c r="A29" s="11"/>
      <c r="B29" s="12"/>
      <c r="C29" s="14"/>
      <c r="D29" s="14"/>
      <c r="E29" s="14"/>
      <c r="F29" s="14"/>
      <c r="G29" s="14"/>
    </row>
    <row r="30" spans="1:7" ht="25.5" customHeight="1" x14ac:dyDescent="0.2">
      <c r="A30" s="63" t="s">
        <v>31</v>
      </c>
      <c r="B30" s="64"/>
      <c r="C30" s="19">
        <f>C6+C13+C15+C17+C19+C26+C28</f>
        <v>1515000</v>
      </c>
      <c r="D30" s="19">
        <f>D6+D13+D15+D17+D19+D26+D28</f>
        <v>1318188.72</v>
      </c>
      <c r="E30" s="19">
        <f>E6+E13+E15+E17+E19+E26+E28</f>
        <v>16244.55</v>
      </c>
      <c r="F30" s="19">
        <f>F6+F13+F15+F17+F19+F26+F28</f>
        <v>1334433.27</v>
      </c>
      <c r="G30" s="19">
        <f>G6+G13+G15+G17+G19+G26+G28</f>
        <v>-180566.72999999998</v>
      </c>
    </row>
    <row r="31" spans="1:7" x14ac:dyDescent="0.2">
      <c r="B31" s="9"/>
      <c r="C31" s="10"/>
      <c r="D31" s="10"/>
      <c r="E31" s="10"/>
      <c r="F31" s="10"/>
      <c r="G31" s="10"/>
    </row>
    <row r="32" spans="1:7" x14ac:dyDescent="0.2">
      <c r="B32" s="9"/>
      <c r="C32" s="10"/>
      <c r="D32" s="10"/>
      <c r="E32" s="10"/>
      <c r="F32" s="10"/>
      <c r="G32" s="10"/>
    </row>
    <row r="33" spans="3:7" x14ac:dyDescent="0.2">
      <c r="C33" s="10"/>
      <c r="D33" s="10"/>
      <c r="E33" s="10"/>
      <c r="F33" s="10"/>
      <c r="G33" s="10"/>
    </row>
    <row r="34" spans="3:7" x14ac:dyDescent="0.2">
      <c r="C34" s="10"/>
      <c r="D34" s="10"/>
      <c r="E34" s="10"/>
      <c r="F34" s="10"/>
      <c r="G34" s="10"/>
    </row>
    <row r="35" spans="3:7" x14ac:dyDescent="0.2">
      <c r="C35" s="10"/>
      <c r="D35" s="10"/>
      <c r="E35" s="10"/>
      <c r="F35" s="10"/>
      <c r="G35" s="10"/>
    </row>
    <row r="36" spans="3:7" x14ac:dyDescent="0.2">
      <c r="C36" s="10"/>
      <c r="D36" s="10"/>
      <c r="E36" s="10"/>
      <c r="F36" s="10"/>
      <c r="G36" s="10"/>
    </row>
    <row r="37" spans="3:7" x14ac:dyDescent="0.2">
      <c r="C37" s="10"/>
      <c r="D37" s="10"/>
      <c r="E37" s="10"/>
      <c r="F37" s="10"/>
      <c r="G37" s="10"/>
    </row>
    <row r="38" spans="3:7" x14ac:dyDescent="0.2">
      <c r="C38" s="10"/>
      <c r="D38" s="10"/>
      <c r="E38" s="10"/>
      <c r="F38" s="10"/>
      <c r="G38" s="10"/>
    </row>
    <row r="39" spans="3:7" x14ac:dyDescent="0.2">
      <c r="C39" s="10"/>
      <c r="D39" s="10"/>
      <c r="E39" s="10"/>
      <c r="F39" s="10"/>
      <c r="G39" s="10"/>
    </row>
  </sheetData>
  <mergeCells count="10">
    <mergeCell ref="A26:B26"/>
    <mergeCell ref="A28:B28"/>
    <mergeCell ref="A30:B30"/>
    <mergeCell ref="A1:G1"/>
    <mergeCell ref="A3:G3"/>
    <mergeCell ref="A2:G2"/>
    <mergeCell ref="A13:B13"/>
    <mergeCell ref="A15:B15"/>
    <mergeCell ref="A17:B17"/>
    <mergeCell ref="A19:B19"/>
  </mergeCells>
  <printOptions horizontalCentered="1"/>
  <pageMargins left="3.937007874015748E-2" right="3.937007874015748E-2" top="0" bottom="0" header="0.31496062992125984" footer="0.31496062992125984"/>
  <pageSetup paperSize="9" fitToHeight="0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30" zoomScaleNormal="130" workbookViewId="0">
      <selection activeCell="D9" sqref="D9"/>
    </sheetView>
  </sheetViews>
  <sheetFormatPr defaultRowHeight="12.75" x14ac:dyDescent="0.2"/>
  <cols>
    <col min="1" max="1" width="10.5703125" style="1" customWidth="1"/>
    <col min="2" max="2" width="24.85546875" style="1" customWidth="1"/>
    <col min="3" max="3" width="13.5703125" style="1" customWidth="1"/>
    <col min="4" max="4" width="12.28515625" style="1" customWidth="1"/>
    <col min="5" max="5" width="12" style="1" customWidth="1"/>
    <col min="6" max="6" width="13.28515625" style="1" customWidth="1"/>
    <col min="7" max="7" width="12.7109375" style="1" customWidth="1"/>
    <col min="8" max="256" width="9.140625" style="1"/>
    <col min="257" max="257" width="10.5703125" style="1" customWidth="1"/>
    <col min="258" max="258" width="24.85546875" style="1" customWidth="1"/>
    <col min="259" max="259" width="13.5703125" style="1" customWidth="1"/>
    <col min="260" max="260" width="12.28515625" style="1" customWidth="1"/>
    <col min="261" max="261" width="12" style="1" customWidth="1"/>
    <col min="262" max="262" width="13.28515625" style="1" customWidth="1"/>
    <col min="263" max="263" width="12.7109375" style="1" customWidth="1"/>
    <col min="264" max="512" width="9.140625" style="1"/>
    <col min="513" max="513" width="10.5703125" style="1" customWidth="1"/>
    <col min="514" max="514" width="24.85546875" style="1" customWidth="1"/>
    <col min="515" max="515" width="13.5703125" style="1" customWidth="1"/>
    <col min="516" max="516" width="12.28515625" style="1" customWidth="1"/>
    <col min="517" max="517" width="12" style="1" customWidth="1"/>
    <col min="518" max="518" width="13.28515625" style="1" customWidth="1"/>
    <col min="519" max="519" width="12.7109375" style="1" customWidth="1"/>
    <col min="520" max="768" width="9.140625" style="1"/>
    <col min="769" max="769" width="10.5703125" style="1" customWidth="1"/>
    <col min="770" max="770" width="24.85546875" style="1" customWidth="1"/>
    <col min="771" max="771" width="13.5703125" style="1" customWidth="1"/>
    <col min="772" max="772" width="12.28515625" style="1" customWidth="1"/>
    <col min="773" max="773" width="12" style="1" customWidth="1"/>
    <col min="774" max="774" width="13.28515625" style="1" customWidth="1"/>
    <col min="775" max="775" width="12.7109375" style="1" customWidth="1"/>
    <col min="776" max="1024" width="9.140625" style="1"/>
    <col min="1025" max="1025" width="10.5703125" style="1" customWidth="1"/>
    <col min="1026" max="1026" width="24.85546875" style="1" customWidth="1"/>
    <col min="1027" max="1027" width="13.5703125" style="1" customWidth="1"/>
    <col min="1028" max="1028" width="12.28515625" style="1" customWidth="1"/>
    <col min="1029" max="1029" width="12" style="1" customWidth="1"/>
    <col min="1030" max="1030" width="13.28515625" style="1" customWidth="1"/>
    <col min="1031" max="1031" width="12.7109375" style="1" customWidth="1"/>
    <col min="1032" max="1280" width="9.140625" style="1"/>
    <col min="1281" max="1281" width="10.5703125" style="1" customWidth="1"/>
    <col min="1282" max="1282" width="24.85546875" style="1" customWidth="1"/>
    <col min="1283" max="1283" width="13.5703125" style="1" customWidth="1"/>
    <col min="1284" max="1284" width="12.28515625" style="1" customWidth="1"/>
    <col min="1285" max="1285" width="12" style="1" customWidth="1"/>
    <col min="1286" max="1286" width="13.28515625" style="1" customWidth="1"/>
    <col min="1287" max="1287" width="12.7109375" style="1" customWidth="1"/>
    <col min="1288" max="1536" width="9.140625" style="1"/>
    <col min="1537" max="1537" width="10.5703125" style="1" customWidth="1"/>
    <col min="1538" max="1538" width="24.85546875" style="1" customWidth="1"/>
    <col min="1539" max="1539" width="13.5703125" style="1" customWidth="1"/>
    <col min="1540" max="1540" width="12.28515625" style="1" customWidth="1"/>
    <col min="1541" max="1541" width="12" style="1" customWidth="1"/>
    <col min="1542" max="1542" width="13.28515625" style="1" customWidth="1"/>
    <col min="1543" max="1543" width="12.7109375" style="1" customWidth="1"/>
    <col min="1544" max="1792" width="9.140625" style="1"/>
    <col min="1793" max="1793" width="10.5703125" style="1" customWidth="1"/>
    <col min="1794" max="1794" width="24.85546875" style="1" customWidth="1"/>
    <col min="1795" max="1795" width="13.5703125" style="1" customWidth="1"/>
    <col min="1796" max="1796" width="12.28515625" style="1" customWidth="1"/>
    <col min="1797" max="1797" width="12" style="1" customWidth="1"/>
    <col min="1798" max="1798" width="13.28515625" style="1" customWidth="1"/>
    <col min="1799" max="1799" width="12.7109375" style="1" customWidth="1"/>
    <col min="1800" max="2048" width="9.140625" style="1"/>
    <col min="2049" max="2049" width="10.5703125" style="1" customWidth="1"/>
    <col min="2050" max="2050" width="24.85546875" style="1" customWidth="1"/>
    <col min="2051" max="2051" width="13.5703125" style="1" customWidth="1"/>
    <col min="2052" max="2052" width="12.28515625" style="1" customWidth="1"/>
    <col min="2053" max="2053" width="12" style="1" customWidth="1"/>
    <col min="2054" max="2054" width="13.28515625" style="1" customWidth="1"/>
    <col min="2055" max="2055" width="12.7109375" style="1" customWidth="1"/>
    <col min="2056" max="2304" width="9.140625" style="1"/>
    <col min="2305" max="2305" width="10.5703125" style="1" customWidth="1"/>
    <col min="2306" max="2306" width="24.85546875" style="1" customWidth="1"/>
    <col min="2307" max="2307" width="13.5703125" style="1" customWidth="1"/>
    <col min="2308" max="2308" width="12.28515625" style="1" customWidth="1"/>
    <col min="2309" max="2309" width="12" style="1" customWidth="1"/>
    <col min="2310" max="2310" width="13.28515625" style="1" customWidth="1"/>
    <col min="2311" max="2311" width="12.7109375" style="1" customWidth="1"/>
    <col min="2312" max="2560" width="9.140625" style="1"/>
    <col min="2561" max="2561" width="10.5703125" style="1" customWidth="1"/>
    <col min="2562" max="2562" width="24.85546875" style="1" customWidth="1"/>
    <col min="2563" max="2563" width="13.5703125" style="1" customWidth="1"/>
    <col min="2564" max="2564" width="12.28515625" style="1" customWidth="1"/>
    <col min="2565" max="2565" width="12" style="1" customWidth="1"/>
    <col min="2566" max="2566" width="13.28515625" style="1" customWidth="1"/>
    <col min="2567" max="2567" width="12.7109375" style="1" customWidth="1"/>
    <col min="2568" max="2816" width="9.140625" style="1"/>
    <col min="2817" max="2817" width="10.5703125" style="1" customWidth="1"/>
    <col min="2818" max="2818" width="24.85546875" style="1" customWidth="1"/>
    <col min="2819" max="2819" width="13.5703125" style="1" customWidth="1"/>
    <col min="2820" max="2820" width="12.28515625" style="1" customWidth="1"/>
    <col min="2821" max="2821" width="12" style="1" customWidth="1"/>
    <col min="2822" max="2822" width="13.28515625" style="1" customWidth="1"/>
    <col min="2823" max="2823" width="12.7109375" style="1" customWidth="1"/>
    <col min="2824" max="3072" width="9.140625" style="1"/>
    <col min="3073" max="3073" width="10.5703125" style="1" customWidth="1"/>
    <col min="3074" max="3074" width="24.85546875" style="1" customWidth="1"/>
    <col min="3075" max="3075" width="13.5703125" style="1" customWidth="1"/>
    <col min="3076" max="3076" width="12.28515625" style="1" customWidth="1"/>
    <col min="3077" max="3077" width="12" style="1" customWidth="1"/>
    <col min="3078" max="3078" width="13.28515625" style="1" customWidth="1"/>
    <col min="3079" max="3079" width="12.7109375" style="1" customWidth="1"/>
    <col min="3080" max="3328" width="9.140625" style="1"/>
    <col min="3329" max="3329" width="10.5703125" style="1" customWidth="1"/>
    <col min="3330" max="3330" width="24.85546875" style="1" customWidth="1"/>
    <col min="3331" max="3331" width="13.5703125" style="1" customWidth="1"/>
    <col min="3332" max="3332" width="12.28515625" style="1" customWidth="1"/>
    <col min="3333" max="3333" width="12" style="1" customWidth="1"/>
    <col min="3334" max="3334" width="13.28515625" style="1" customWidth="1"/>
    <col min="3335" max="3335" width="12.7109375" style="1" customWidth="1"/>
    <col min="3336" max="3584" width="9.140625" style="1"/>
    <col min="3585" max="3585" width="10.5703125" style="1" customWidth="1"/>
    <col min="3586" max="3586" width="24.85546875" style="1" customWidth="1"/>
    <col min="3587" max="3587" width="13.5703125" style="1" customWidth="1"/>
    <col min="3588" max="3588" width="12.28515625" style="1" customWidth="1"/>
    <col min="3589" max="3589" width="12" style="1" customWidth="1"/>
    <col min="3590" max="3590" width="13.28515625" style="1" customWidth="1"/>
    <col min="3591" max="3591" width="12.7109375" style="1" customWidth="1"/>
    <col min="3592" max="3840" width="9.140625" style="1"/>
    <col min="3841" max="3841" width="10.5703125" style="1" customWidth="1"/>
    <col min="3842" max="3842" width="24.85546875" style="1" customWidth="1"/>
    <col min="3843" max="3843" width="13.5703125" style="1" customWidth="1"/>
    <col min="3844" max="3844" width="12.28515625" style="1" customWidth="1"/>
    <col min="3845" max="3845" width="12" style="1" customWidth="1"/>
    <col min="3846" max="3846" width="13.28515625" style="1" customWidth="1"/>
    <col min="3847" max="3847" width="12.7109375" style="1" customWidth="1"/>
    <col min="3848" max="4096" width="9.140625" style="1"/>
    <col min="4097" max="4097" width="10.5703125" style="1" customWidth="1"/>
    <col min="4098" max="4098" width="24.85546875" style="1" customWidth="1"/>
    <col min="4099" max="4099" width="13.5703125" style="1" customWidth="1"/>
    <col min="4100" max="4100" width="12.28515625" style="1" customWidth="1"/>
    <col min="4101" max="4101" width="12" style="1" customWidth="1"/>
    <col min="4102" max="4102" width="13.28515625" style="1" customWidth="1"/>
    <col min="4103" max="4103" width="12.7109375" style="1" customWidth="1"/>
    <col min="4104" max="4352" width="9.140625" style="1"/>
    <col min="4353" max="4353" width="10.5703125" style="1" customWidth="1"/>
    <col min="4354" max="4354" width="24.85546875" style="1" customWidth="1"/>
    <col min="4355" max="4355" width="13.5703125" style="1" customWidth="1"/>
    <col min="4356" max="4356" width="12.28515625" style="1" customWidth="1"/>
    <col min="4357" max="4357" width="12" style="1" customWidth="1"/>
    <col min="4358" max="4358" width="13.28515625" style="1" customWidth="1"/>
    <col min="4359" max="4359" width="12.7109375" style="1" customWidth="1"/>
    <col min="4360" max="4608" width="9.140625" style="1"/>
    <col min="4609" max="4609" width="10.5703125" style="1" customWidth="1"/>
    <col min="4610" max="4610" width="24.85546875" style="1" customWidth="1"/>
    <col min="4611" max="4611" width="13.5703125" style="1" customWidth="1"/>
    <col min="4612" max="4612" width="12.28515625" style="1" customWidth="1"/>
    <col min="4613" max="4613" width="12" style="1" customWidth="1"/>
    <col min="4614" max="4614" width="13.28515625" style="1" customWidth="1"/>
    <col min="4615" max="4615" width="12.7109375" style="1" customWidth="1"/>
    <col min="4616" max="4864" width="9.140625" style="1"/>
    <col min="4865" max="4865" width="10.5703125" style="1" customWidth="1"/>
    <col min="4866" max="4866" width="24.85546875" style="1" customWidth="1"/>
    <col min="4867" max="4867" width="13.5703125" style="1" customWidth="1"/>
    <col min="4868" max="4868" width="12.28515625" style="1" customWidth="1"/>
    <col min="4869" max="4869" width="12" style="1" customWidth="1"/>
    <col min="4870" max="4870" width="13.28515625" style="1" customWidth="1"/>
    <col min="4871" max="4871" width="12.7109375" style="1" customWidth="1"/>
    <col min="4872" max="5120" width="9.140625" style="1"/>
    <col min="5121" max="5121" width="10.5703125" style="1" customWidth="1"/>
    <col min="5122" max="5122" width="24.85546875" style="1" customWidth="1"/>
    <col min="5123" max="5123" width="13.5703125" style="1" customWidth="1"/>
    <col min="5124" max="5124" width="12.28515625" style="1" customWidth="1"/>
    <col min="5125" max="5125" width="12" style="1" customWidth="1"/>
    <col min="5126" max="5126" width="13.28515625" style="1" customWidth="1"/>
    <col min="5127" max="5127" width="12.7109375" style="1" customWidth="1"/>
    <col min="5128" max="5376" width="9.140625" style="1"/>
    <col min="5377" max="5377" width="10.5703125" style="1" customWidth="1"/>
    <col min="5378" max="5378" width="24.85546875" style="1" customWidth="1"/>
    <col min="5379" max="5379" width="13.5703125" style="1" customWidth="1"/>
    <col min="5380" max="5380" width="12.28515625" style="1" customWidth="1"/>
    <col min="5381" max="5381" width="12" style="1" customWidth="1"/>
    <col min="5382" max="5382" width="13.28515625" style="1" customWidth="1"/>
    <col min="5383" max="5383" width="12.7109375" style="1" customWidth="1"/>
    <col min="5384" max="5632" width="9.140625" style="1"/>
    <col min="5633" max="5633" width="10.5703125" style="1" customWidth="1"/>
    <col min="5634" max="5634" width="24.85546875" style="1" customWidth="1"/>
    <col min="5635" max="5635" width="13.5703125" style="1" customWidth="1"/>
    <col min="5636" max="5636" width="12.28515625" style="1" customWidth="1"/>
    <col min="5637" max="5637" width="12" style="1" customWidth="1"/>
    <col min="5638" max="5638" width="13.28515625" style="1" customWidth="1"/>
    <col min="5639" max="5639" width="12.7109375" style="1" customWidth="1"/>
    <col min="5640" max="5888" width="9.140625" style="1"/>
    <col min="5889" max="5889" width="10.5703125" style="1" customWidth="1"/>
    <col min="5890" max="5890" width="24.85546875" style="1" customWidth="1"/>
    <col min="5891" max="5891" width="13.5703125" style="1" customWidth="1"/>
    <col min="5892" max="5892" width="12.28515625" style="1" customWidth="1"/>
    <col min="5893" max="5893" width="12" style="1" customWidth="1"/>
    <col min="5894" max="5894" width="13.28515625" style="1" customWidth="1"/>
    <col min="5895" max="5895" width="12.7109375" style="1" customWidth="1"/>
    <col min="5896" max="6144" width="9.140625" style="1"/>
    <col min="6145" max="6145" width="10.5703125" style="1" customWidth="1"/>
    <col min="6146" max="6146" width="24.85546875" style="1" customWidth="1"/>
    <col min="6147" max="6147" width="13.5703125" style="1" customWidth="1"/>
    <col min="6148" max="6148" width="12.28515625" style="1" customWidth="1"/>
    <col min="6149" max="6149" width="12" style="1" customWidth="1"/>
    <col min="6150" max="6150" width="13.28515625" style="1" customWidth="1"/>
    <col min="6151" max="6151" width="12.7109375" style="1" customWidth="1"/>
    <col min="6152" max="6400" width="9.140625" style="1"/>
    <col min="6401" max="6401" width="10.5703125" style="1" customWidth="1"/>
    <col min="6402" max="6402" width="24.85546875" style="1" customWidth="1"/>
    <col min="6403" max="6403" width="13.5703125" style="1" customWidth="1"/>
    <col min="6404" max="6404" width="12.28515625" style="1" customWidth="1"/>
    <col min="6405" max="6405" width="12" style="1" customWidth="1"/>
    <col min="6406" max="6406" width="13.28515625" style="1" customWidth="1"/>
    <col min="6407" max="6407" width="12.7109375" style="1" customWidth="1"/>
    <col min="6408" max="6656" width="9.140625" style="1"/>
    <col min="6657" max="6657" width="10.5703125" style="1" customWidth="1"/>
    <col min="6658" max="6658" width="24.85546875" style="1" customWidth="1"/>
    <col min="6659" max="6659" width="13.5703125" style="1" customWidth="1"/>
    <col min="6660" max="6660" width="12.28515625" style="1" customWidth="1"/>
    <col min="6661" max="6661" width="12" style="1" customWidth="1"/>
    <col min="6662" max="6662" width="13.28515625" style="1" customWidth="1"/>
    <col min="6663" max="6663" width="12.7109375" style="1" customWidth="1"/>
    <col min="6664" max="6912" width="9.140625" style="1"/>
    <col min="6913" max="6913" width="10.5703125" style="1" customWidth="1"/>
    <col min="6914" max="6914" width="24.85546875" style="1" customWidth="1"/>
    <col min="6915" max="6915" width="13.5703125" style="1" customWidth="1"/>
    <col min="6916" max="6916" width="12.28515625" style="1" customWidth="1"/>
    <col min="6917" max="6917" width="12" style="1" customWidth="1"/>
    <col min="6918" max="6918" width="13.28515625" style="1" customWidth="1"/>
    <col min="6919" max="6919" width="12.7109375" style="1" customWidth="1"/>
    <col min="6920" max="7168" width="9.140625" style="1"/>
    <col min="7169" max="7169" width="10.5703125" style="1" customWidth="1"/>
    <col min="7170" max="7170" width="24.85546875" style="1" customWidth="1"/>
    <col min="7171" max="7171" width="13.5703125" style="1" customWidth="1"/>
    <col min="7172" max="7172" width="12.28515625" style="1" customWidth="1"/>
    <col min="7173" max="7173" width="12" style="1" customWidth="1"/>
    <col min="7174" max="7174" width="13.28515625" style="1" customWidth="1"/>
    <col min="7175" max="7175" width="12.7109375" style="1" customWidth="1"/>
    <col min="7176" max="7424" width="9.140625" style="1"/>
    <col min="7425" max="7425" width="10.5703125" style="1" customWidth="1"/>
    <col min="7426" max="7426" width="24.85546875" style="1" customWidth="1"/>
    <col min="7427" max="7427" width="13.5703125" style="1" customWidth="1"/>
    <col min="7428" max="7428" width="12.28515625" style="1" customWidth="1"/>
    <col min="7429" max="7429" width="12" style="1" customWidth="1"/>
    <col min="7430" max="7430" width="13.28515625" style="1" customWidth="1"/>
    <col min="7431" max="7431" width="12.7109375" style="1" customWidth="1"/>
    <col min="7432" max="7680" width="9.140625" style="1"/>
    <col min="7681" max="7681" width="10.5703125" style="1" customWidth="1"/>
    <col min="7682" max="7682" width="24.85546875" style="1" customWidth="1"/>
    <col min="7683" max="7683" width="13.5703125" style="1" customWidth="1"/>
    <col min="7684" max="7684" width="12.28515625" style="1" customWidth="1"/>
    <col min="7685" max="7685" width="12" style="1" customWidth="1"/>
    <col min="7686" max="7686" width="13.28515625" style="1" customWidth="1"/>
    <col min="7687" max="7687" width="12.7109375" style="1" customWidth="1"/>
    <col min="7688" max="7936" width="9.140625" style="1"/>
    <col min="7937" max="7937" width="10.5703125" style="1" customWidth="1"/>
    <col min="7938" max="7938" width="24.85546875" style="1" customWidth="1"/>
    <col min="7939" max="7939" width="13.5703125" style="1" customWidth="1"/>
    <col min="7940" max="7940" width="12.28515625" style="1" customWidth="1"/>
    <col min="7941" max="7941" width="12" style="1" customWidth="1"/>
    <col min="7942" max="7942" width="13.28515625" style="1" customWidth="1"/>
    <col min="7943" max="7943" width="12.7109375" style="1" customWidth="1"/>
    <col min="7944" max="8192" width="9.140625" style="1"/>
    <col min="8193" max="8193" width="10.5703125" style="1" customWidth="1"/>
    <col min="8194" max="8194" width="24.85546875" style="1" customWidth="1"/>
    <col min="8195" max="8195" width="13.5703125" style="1" customWidth="1"/>
    <col min="8196" max="8196" width="12.28515625" style="1" customWidth="1"/>
    <col min="8197" max="8197" width="12" style="1" customWidth="1"/>
    <col min="8198" max="8198" width="13.28515625" style="1" customWidth="1"/>
    <col min="8199" max="8199" width="12.7109375" style="1" customWidth="1"/>
    <col min="8200" max="8448" width="9.140625" style="1"/>
    <col min="8449" max="8449" width="10.5703125" style="1" customWidth="1"/>
    <col min="8450" max="8450" width="24.85546875" style="1" customWidth="1"/>
    <col min="8451" max="8451" width="13.5703125" style="1" customWidth="1"/>
    <col min="8452" max="8452" width="12.28515625" style="1" customWidth="1"/>
    <col min="8453" max="8453" width="12" style="1" customWidth="1"/>
    <col min="8454" max="8454" width="13.28515625" style="1" customWidth="1"/>
    <col min="8455" max="8455" width="12.7109375" style="1" customWidth="1"/>
    <col min="8456" max="8704" width="9.140625" style="1"/>
    <col min="8705" max="8705" width="10.5703125" style="1" customWidth="1"/>
    <col min="8706" max="8706" width="24.85546875" style="1" customWidth="1"/>
    <col min="8707" max="8707" width="13.5703125" style="1" customWidth="1"/>
    <col min="8708" max="8708" width="12.28515625" style="1" customWidth="1"/>
    <col min="8709" max="8709" width="12" style="1" customWidth="1"/>
    <col min="8710" max="8710" width="13.28515625" style="1" customWidth="1"/>
    <col min="8711" max="8711" width="12.7109375" style="1" customWidth="1"/>
    <col min="8712" max="8960" width="9.140625" style="1"/>
    <col min="8961" max="8961" width="10.5703125" style="1" customWidth="1"/>
    <col min="8962" max="8962" width="24.85546875" style="1" customWidth="1"/>
    <col min="8963" max="8963" width="13.5703125" style="1" customWidth="1"/>
    <col min="8964" max="8964" width="12.28515625" style="1" customWidth="1"/>
    <col min="8965" max="8965" width="12" style="1" customWidth="1"/>
    <col min="8966" max="8966" width="13.28515625" style="1" customWidth="1"/>
    <col min="8967" max="8967" width="12.7109375" style="1" customWidth="1"/>
    <col min="8968" max="9216" width="9.140625" style="1"/>
    <col min="9217" max="9217" width="10.5703125" style="1" customWidth="1"/>
    <col min="9218" max="9218" width="24.85546875" style="1" customWidth="1"/>
    <col min="9219" max="9219" width="13.5703125" style="1" customWidth="1"/>
    <col min="9220" max="9220" width="12.28515625" style="1" customWidth="1"/>
    <col min="9221" max="9221" width="12" style="1" customWidth="1"/>
    <col min="9222" max="9222" width="13.28515625" style="1" customWidth="1"/>
    <col min="9223" max="9223" width="12.7109375" style="1" customWidth="1"/>
    <col min="9224" max="9472" width="9.140625" style="1"/>
    <col min="9473" max="9473" width="10.5703125" style="1" customWidth="1"/>
    <col min="9474" max="9474" width="24.85546875" style="1" customWidth="1"/>
    <col min="9475" max="9475" width="13.5703125" style="1" customWidth="1"/>
    <col min="9476" max="9476" width="12.28515625" style="1" customWidth="1"/>
    <col min="9477" max="9477" width="12" style="1" customWidth="1"/>
    <col min="9478" max="9478" width="13.28515625" style="1" customWidth="1"/>
    <col min="9479" max="9479" width="12.7109375" style="1" customWidth="1"/>
    <col min="9480" max="9728" width="9.140625" style="1"/>
    <col min="9729" max="9729" width="10.5703125" style="1" customWidth="1"/>
    <col min="9730" max="9730" width="24.85546875" style="1" customWidth="1"/>
    <col min="9731" max="9731" width="13.5703125" style="1" customWidth="1"/>
    <col min="9732" max="9732" width="12.28515625" style="1" customWidth="1"/>
    <col min="9733" max="9733" width="12" style="1" customWidth="1"/>
    <col min="9734" max="9734" width="13.28515625" style="1" customWidth="1"/>
    <col min="9735" max="9735" width="12.7109375" style="1" customWidth="1"/>
    <col min="9736" max="9984" width="9.140625" style="1"/>
    <col min="9985" max="9985" width="10.5703125" style="1" customWidth="1"/>
    <col min="9986" max="9986" width="24.85546875" style="1" customWidth="1"/>
    <col min="9987" max="9987" width="13.5703125" style="1" customWidth="1"/>
    <col min="9988" max="9988" width="12.28515625" style="1" customWidth="1"/>
    <col min="9989" max="9989" width="12" style="1" customWidth="1"/>
    <col min="9990" max="9990" width="13.28515625" style="1" customWidth="1"/>
    <col min="9991" max="9991" width="12.7109375" style="1" customWidth="1"/>
    <col min="9992" max="10240" width="9.140625" style="1"/>
    <col min="10241" max="10241" width="10.5703125" style="1" customWidth="1"/>
    <col min="10242" max="10242" width="24.85546875" style="1" customWidth="1"/>
    <col min="10243" max="10243" width="13.5703125" style="1" customWidth="1"/>
    <col min="10244" max="10244" width="12.28515625" style="1" customWidth="1"/>
    <col min="10245" max="10245" width="12" style="1" customWidth="1"/>
    <col min="10246" max="10246" width="13.28515625" style="1" customWidth="1"/>
    <col min="10247" max="10247" width="12.7109375" style="1" customWidth="1"/>
    <col min="10248" max="10496" width="9.140625" style="1"/>
    <col min="10497" max="10497" width="10.5703125" style="1" customWidth="1"/>
    <col min="10498" max="10498" width="24.85546875" style="1" customWidth="1"/>
    <col min="10499" max="10499" width="13.5703125" style="1" customWidth="1"/>
    <col min="10500" max="10500" width="12.28515625" style="1" customWidth="1"/>
    <col min="10501" max="10501" width="12" style="1" customWidth="1"/>
    <col min="10502" max="10502" width="13.28515625" style="1" customWidth="1"/>
    <col min="10503" max="10503" width="12.7109375" style="1" customWidth="1"/>
    <col min="10504" max="10752" width="9.140625" style="1"/>
    <col min="10753" max="10753" width="10.5703125" style="1" customWidth="1"/>
    <col min="10754" max="10754" width="24.85546875" style="1" customWidth="1"/>
    <col min="10755" max="10755" width="13.5703125" style="1" customWidth="1"/>
    <col min="10756" max="10756" width="12.28515625" style="1" customWidth="1"/>
    <col min="10757" max="10757" width="12" style="1" customWidth="1"/>
    <col min="10758" max="10758" width="13.28515625" style="1" customWidth="1"/>
    <col min="10759" max="10759" width="12.7109375" style="1" customWidth="1"/>
    <col min="10760" max="11008" width="9.140625" style="1"/>
    <col min="11009" max="11009" width="10.5703125" style="1" customWidth="1"/>
    <col min="11010" max="11010" width="24.85546875" style="1" customWidth="1"/>
    <col min="11011" max="11011" width="13.5703125" style="1" customWidth="1"/>
    <col min="11012" max="11012" width="12.28515625" style="1" customWidth="1"/>
    <col min="11013" max="11013" width="12" style="1" customWidth="1"/>
    <col min="11014" max="11014" width="13.28515625" style="1" customWidth="1"/>
    <col min="11015" max="11015" width="12.7109375" style="1" customWidth="1"/>
    <col min="11016" max="11264" width="9.140625" style="1"/>
    <col min="11265" max="11265" width="10.5703125" style="1" customWidth="1"/>
    <col min="11266" max="11266" width="24.85546875" style="1" customWidth="1"/>
    <col min="11267" max="11267" width="13.5703125" style="1" customWidth="1"/>
    <col min="11268" max="11268" width="12.28515625" style="1" customWidth="1"/>
    <col min="11269" max="11269" width="12" style="1" customWidth="1"/>
    <col min="11270" max="11270" width="13.28515625" style="1" customWidth="1"/>
    <col min="11271" max="11271" width="12.7109375" style="1" customWidth="1"/>
    <col min="11272" max="11520" width="9.140625" style="1"/>
    <col min="11521" max="11521" width="10.5703125" style="1" customWidth="1"/>
    <col min="11522" max="11522" width="24.85546875" style="1" customWidth="1"/>
    <col min="11523" max="11523" width="13.5703125" style="1" customWidth="1"/>
    <col min="11524" max="11524" width="12.28515625" style="1" customWidth="1"/>
    <col min="11525" max="11525" width="12" style="1" customWidth="1"/>
    <col min="11526" max="11526" width="13.28515625" style="1" customWidth="1"/>
    <col min="11527" max="11527" width="12.7109375" style="1" customWidth="1"/>
    <col min="11528" max="11776" width="9.140625" style="1"/>
    <col min="11777" max="11777" width="10.5703125" style="1" customWidth="1"/>
    <col min="11778" max="11778" width="24.85546875" style="1" customWidth="1"/>
    <col min="11779" max="11779" width="13.5703125" style="1" customWidth="1"/>
    <col min="11780" max="11780" width="12.28515625" style="1" customWidth="1"/>
    <col min="11781" max="11781" width="12" style="1" customWidth="1"/>
    <col min="11782" max="11782" width="13.28515625" style="1" customWidth="1"/>
    <col min="11783" max="11783" width="12.7109375" style="1" customWidth="1"/>
    <col min="11784" max="12032" width="9.140625" style="1"/>
    <col min="12033" max="12033" width="10.5703125" style="1" customWidth="1"/>
    <col min="12034" max="12034" width="24.85546875" style="1" customWidth="1"/>
    <col min="12035" max="12035" width="13.5703125" style="1" customWidth="1"/>
    <col min="12036" max="12036" width="12.28515625" style="1" customWidth="1"/>
    <col min="12037" max="12037" width="12" style="1" customWidth="1"/>
    <col min="12038" max="12038" width="13.28515625" style="1" customWidth="1"/>
    <col min="12039" max="12039" width="12.7109375" style="1" customWidth="1"/>
    <col min="12040" max="12288" width="9.140625" style="1"/>
    <col min="12289" max="12289" width="10.5703125" style="1" customWidth="1"/>
    <col min="12290" max="12290" width="24.85546875" style="1" customWidth="1"/>
    <col min="12291" max="12291" width="13.5703125" style="1" customWidth="1"/>
    <col min="12292" max="12292" width="12.28515625" style="1" customWidth="1"/>
    <col min="12293" max="12293" width="12" style="1" customWidth="1"/>
    <col min="12294" max="12294" width="13.28515625" style="1" customWidth="1"/>
    <col min="12295" max="12295" width="12.7109375" style="1" customWidth="1"/>
    <col min="12296" max="12544" width="9.140625" style="1"/>
    <col min="12545" max="12545" width="10.5703125" style="1" customWidth="1"/>
    <col min="12546" max="12546" width="24.85546875" style="1" customWidth="1"/>
    <col min="12547" max="12547" width="13.5703125" style="1" customWidth="1"/>
    <col min="12548" max="12548" width="12.28515625" style="1" customWidth="1"/>
    <col min="12549" max="12549" width="12" style="1" customWidth="1"/>
    <col min="12550" max="12550" width="13.28515625" style="1" customWidth="1"/>
    <col min="12551" max="12551" width="12.7109375" style="1" customWidth="1"/>
    <col min="12552" max="12800" width="9.140625" style="1"/>
    <col min="12801" max="12801" width="10.5703125" style="1" customWidth="1"/>
    <col min="12802" max="12802" width="24.85546875" style="1" customWidth="1"/>
    <col min="12803" max="12803" width="13.5703125" style="1" customWidth="1"/>
    <col min="12804" max="12804" width="12.28515625" style="1" customWidth="1"/>
    <col min="12805" max="12805" width="12" style="1" customWidth="1"/>
    <col min="12806" max="12806" width="13.28515625" style="1" customWidth="1"/>
    <col min="12807" max="12807" width="12.7109375" style="1" customWidth="1"/>
    <col min="12808" max="13056" width="9.140625" style="1"/>
    <col min="13057" max="13057" width="10.5703125" style="1" customWidth="1"/>
    <col min="13058" max="13058" width="24.85546875" style="1" customWidth="1"/>
    <col min="13059" max="13059" width="13.5703125" style="1" customWidth="1"/>
    <col min="13060" max="13060" width="12.28515625" style="1" customWidth="1"/>
    <col min="13061" max="13061" width="12" style="1" customWidth="1"/>
    <col min="13062" max="13062" width="13.28515625" style="1" customWidth="1"/>
    <col min="13063" max="13063" width="12.7109375" style="1" customWidth="1"/>
    <col min="13064" max="13312" width="9.140625" style="1"/>
    <col min="13313" max="13313" width="10.5703125" style="1" customWidth="1"/>
    <col min="13314" max="13314" width="24.85546875" style="1" customWidth="1"/>
    <col min="13315" max="13315" width="13.5703125" style="1" customWidth="1"/>
    <col min="13316" max="13316" width="12.28515625" style="1" customWidth="1"/>
    <col min="13317" max="13317" width="12" style="1" customWidth="1"/>
    <col min="13318" max="13318" width="13.28515625" style="1" customWidth="1"/>
    <col min="13319" max="13319" width="12.7109375" style="1" customWidth="1"/>
    <col min="13320" max="13568" width="9.140625" style="1"/>
    <col min="13569" max="13569" width="10.5703125" style="1" customWidth="1"/>
    <col min="13570" max="13570" width="24.85546875" style="1" customWidth="1"/>
    <col min="13571" max="13571" width="13.5703125" style="1" customWidth="1"/>
    <col min="13572" max="13572" width="12.28515625" style="1" customWidth="1"/>
    <col min="13573" max="13573" width="12" style="1" customWidth="1"/>
    <col min="13574" max="13574" width="13.28515625" style="1" customWidth="1"/>
    <col min="13575" max="13575" width="12.7109375" style="1" customWidth="1"/>
    <col min="13576" max="13824" width="9.140625" style="1"/>
    <col min="13825" max="13825" width="10.5703125" style="1" customWidth="1"/>
    <col min="13826" max="13826" width="24.85546875" style="1" customWidth="1"/>
    <col min="13827" max="13827" width="13.5703125" style="1" customWidth="1"/>
    <col min="13828" max="13828" width="12.28515625" style="1" customWidth="1"/>
    <col min="13829" max="13829" width="12" style="1" customWidth="1"/>
    <col min="13830" max="13830" width="13.28515625" style="1" customWidth="1"/>
    <col min="13831" max="13831" width="12.7109375" style="1" customWidth="1"/>
    <col min="13832" max="14080" width="9.140625" style="1"/>
    <col min="14081" max="14081" width="10.5703125" style="1" customWidth="1"/>
    <col min="14082" max="14082" width="24.85546875" style="1" customWidth="1"/>
    <col min="14083" max="14083" width="13.5703125" style="1" customWidth="1"/>
    <col min="14084" max="14084" width="12.28515625" style="1" customWidth="1"/>
    <col min="14085" max="14085" width="12" style="1" customWidth="1"/>
    <col min="14086" max="14086" width="13.28515625" style="1" customWidth="1"/>
    <col min="14087" max="14087" width="12.7109375" style="1" customWidth="1"/>
    <col min="14088" max="14336" width="9.140625" style="1"/>
    <col min="14337" max="14337" width="10.5703125" style="1" customWidth="1"/>
    <col min="14338" max="14338" width="24.85546875" style="1" customWidth="1"/>
    <col min="14339" max="14339" width="13.5703125" style="1" customWidth="1"/>
    <col min="14340" max="14340" width="12.28515625" style="1" customWidth="1"/>
    <col min="14341" max="14341" width="12" style="1" customWidth="1"/>
    <col min="14342" max="14342" width="13.28515625" style="1" customWidth="1"/>
    <col min="14343" max="14343" width="12.7109375" style="1" customWidth="1"/>
    <col min="14344" max="14592" width="9.140625" style="1"/>
    <col min="14593" max="14593" width="10.5703125" style="1" customWidth="1"/>
    <col min="14594" max="14594" width="24.85546875" style="1" customWidth="1"/>
    <col min="14595" max="14595" width="13.5703125" style="1" customWidth="1"/>
    <col min="14596" max="14596" width="12.28515625" style="1" customWidth="1"/>
    <col min="14597" max="14597" width="12" style="1" customWidth="1"/>
    <col min="14598" max="14598" width="13.28515625" style="1" customWidth="1"/>
    <col min="14599" max="14599" width="12.7109375" style="1" customWidth="1"/>
    <col min="14600" max="14848" width="9.140625" style="1"/>
    <col min="14849" max="14849" width="10.5703125" style="1" customWidth="1"/>
    <col min="14850" max="14850" width="24.85546875" style="1" customWidth="1"/>
    <col min="14851" max="14851" width="13.5703125" style="1" customWidth="1"/>
    <col min="14852" max="14852" width="12.28515625" style="1" customWidth="1"/>
    <col min="14853" max="14853" width="12" style="1" customWidth="1"/>
    <col min="14854" max="14854" width="13.28515625" style="1" customWidth="1"/>
    <col min="14855" max="14855" width="12.7109375" style="1" customWidth="1"/>
    <col min="14856" max="15104" width="9.140625" style="1"/>
    <col min="15105" max="15105" width="10.5703125" style="1" customWidth="1"/>
    <col min="15106" max="15106" width="24.85546875" style="1" customWidth="1"/>
    <col min="15107" max="15107" width="13.5703125" style="1" customWidth="1"/>
    <col min="15108" max="15108" width="12.28515625" style="1" customWidth="1"/>
    <col min="15109" max="15109" width="12" style="1" customWidth="1"/>
    <col min="15110" max="15110" width="13.28515625" style="1" customWidth="1"/>
    <col min="15111" max="15111" width="12.7109375" style="1" customWidth="1"/>
    <col min="15112" max="15360" width="9.140625" style="1"/>
    <col min="15361" max="15361" width="10.5703125" style="1" customWidth="1"/>
    <col min="15362" max="15362" width="24.85546875" style="1" customWidth="1"/>
    <col min="15363" max="15363" width="13.5703125" style="1" customWidth="1"/>
    <col min="15364" max="15364" width="12.28515625" style="1" customWidth="1"/>
    <col min="15365" max="15365" width="12" style="1" customWidth="1"/>
    <col min="15366" max="15366" width="13.28515625" style="1" customWidth="1"/>
    <col min="15367" max="15367" width="12.7109375" style="1" customWidth="1"/>
    <col min="15368" max="15616" width="9.140625" style="1"/>
    <col min="15617" max="15617" width="10.5703125" style="1" customWidth="1"/>
    <col min="15618" max="15618" width="24.85546875" style="1" customWidth="1"/>
    <col min="15619" max="15619" width="13.5703125" style="1" customWidth="1"/>
    <col min="15620" max="15620" width="12.28515625" style="1" customWidth="1"/>
    <col min="15621" max="15621" width="12" style="1" customWidth="1"/>
    <col min="15622" max="15622" width="13.28515625" style="1" customWidth="1"/>
    <col min="15623" max="15623" width="12.7109375" style="1" customWidth="1"/>
    <col min="15624" max="15872" width="9.140625" style="1"/>
    <col min="15873" max="15873" width="10.5703125" style="1" customWidth="1"/>
    <col min="15874" max="15874" width="24.85546875" style="1" customWidth="1"/>
    <col min="15875" max="15875" width="13.5703125" style="1" customWidth="1"/>
    <col min="15876" max="15876" width="12.28515625" style="1" customWidth="1"/>
    <col min="15877" max="15877" width="12" style="1" customWidth="1"/>
    <col min="15878" max="15878" width="13.28515625" style="1" customWidth="1"/>
    <col min="15879" max="15879" width="12.7109375" style="1" customWidth="1"/>
    <col min="15880" max="16128" width="9.140625" style="1"/>
    <col min="16129" max="16129" width="10.5703125" style="1" customWidth="1"/>
    <col min="16130" max="16130" width="24.85546875" style="1" customWidth="1"/>
    <col min="16131" max="16131" width="13.5703125" style="1" customWidth="1"/>
    <col min="16132" max="16132" width="12.28515625" style="1" customWidth="1"/>
    <col min="16133" max="16133" width="12" style="1" customWidth="1"/>
    <col min="16134" max="16134" width="13.28515625" style="1" customWidth="1"/>
    <col min="16135" max="16135" width="12.7109375" style="1" customWidth="1"/>
    <col min="16136" max="16384" width="9.140625" style="1"/>
  </cols>
  <sheetData>
    <row r="1" spans="1:10" ht="18.75" x14ac:dyDescent="0.3">
      <c r="A1" s="66"/>
      <c r="B1" s="66"/>
      <c r="C1" s="66"/>
      <c r="D1" s="66"/>
      <c r="E1" s="66"/>
      <c r="F1" s="66"/>
      <c r="G1" s="66"/>
    </row>
    <row r="2" spans="1:10" ht="15.75" x14ac:dyDescent="0.25">
      <c r="A2" s="65" t="s">
        <v>32</v>
      </c>
      <c r="B2" s="65"/>
      <c r="C2" s="65"/>
      <c r="D2" s="65"/>
      <c r="E2" s="65"/>
      <c r="F2" s="65"/>
      <c r="G2" s="65"/>
    </row>
    <row r="3" spans="1:10" ht="15.75" x14ac:dyDescent="0.25">
      <c r="A3" s="65" t="s">
        <v>33</v>
      </c>
      <c r="B3" s="65"/>
      <c r="C3" s="65"/>
      <c r="D3" s="65"/>
      <c r="E3" s="65"/>
      <c r="F3" s="65"/>
      <c r="G3" s="65"/>
    </row>
    <row r="4" spans="1:10" ht="18.75" x14ac:dyDescent="0.3">
      <c r="A4" s="66"/>
      <c r="B4" s="66"/>
      <c r="C4" s="66"/>
      <c r="D4" s="66"/>
      <c r="E4" s="66"/>
      <c r="F4" s="66"/>
      <c r="G4" s="66"/>
    </row>
    <row r="6" spans="1:10" ht="34.5" customHeight="1" x14ac:dyDescent="0.2">
      <c r="A6" s="2" t="s">
        <v>34</v>
      </c>
      <c r="B6" s="2" t="s">
        <v>0</v>
      </c>
      <c r="C6" s="2" t="s">
        <v>25</v>
      </c>
      <c r="D6" s="2" t="s">
        <v>26</v>
      </c>
      <c r="E6" s="2" t="s">
        <v>27</v>
      </c>
      <c r="F6" s="2" t="s">
        <v>28</v>
      </c>
      <c r="G6" s="2" t="s">
        <v>29</v>
      </c>
      <c r="H6" s="4"/>
      <c r="I6" s="4"/>
      <c r="J6" s="4"/>
    </row>
    <row r="7" spans="1:10" ht="25.5" x14ac:dyDescent="0.2">
      <c r="A7" s="5">
        <v>30300</v>
      </c>
      <c r="B7" s="7" t="s">
        <v>4</v>
      </c>
      <c r="C7" s="6">
        <v>286.37</v>
      </c>
      <c r="D7" s="6">
        <v>286.37</v>
      </c>
      <c r="E7" s="6"/>
      <c r="F7" s="6">
        <f>D7+E7</f>
        <v>286.37</v>
      </c>
      <c r="G7" s="6"/>
    </row>
    <row r="8" spans="1:10" x14ac:dyDescent="0.2">
      <c r="A8" s="61" t="s">
        <v>20</v>
      </c>
      <c r="B8" s="62"/>
      <c r="C8" s="16">
        <f>C7</f>
        <v>286.37</v>
      </c>
      <c r="D8" s="16">
        <f>D7</f>
        <v>286.37</v>
      </c>
      <c r="E8" s="16"/>
      <c r="F8" s="16">
        <f>F7</f>
        <v>286.37</v>
      </c>
      <c r="G8" s="16"/>
    </row>
    <row r="9" spans="1:10" ht="38.25" x14ac:dyDescent="0.2">
      <c r="A9" s="5">
        <v>90100</v>
      </c>
      <c r="B9" s="7" t="s">
        <v>10</v>
      </c>
      <c r="C9" s="6">
        <v>5000</v>
      </c>
      <c r="D9" s="6">
        <v>5000</v>
      </c>
      <c r="E9" s="6"/>
      <c r="F9" s="6">
        <f>D9+E9</f>
        <v>5000</v>
      </c>
      <c r="G9" s="6"/>
    </row>
    <row r="10" spans="1:10" x14ac:dyDescent="0.2">
      <c r="A10" s="61" t="s">
        <v>22</v>
      </c>
      <c r="B10" s="62"/>
      <c r="C10" s="16">
        <f>C9</f>
        <v>5000</v>
      </c>
      <c r="D10" s="16">
        <f>D9</f>
        <v>5000</v>
      </c>
      <c r="E10" s="16"/>
      <c r="F10" s="16">
        <f>F9</f>
        <v>5000</v>
      </c>
      <c r="G10" s="16"/>
    </row>
    <row r="11" spans="1:10" s="24" customFormat="1" x14ac:dyDescent="0.2">
      <c r="A11" s="58"/>
      <c r="B11" s="59"/>
      <c r="C11" s="60"/>
      <c r="D11" s="60"/>
      <c r="E11" s="60"/>
      <c r="F11" s="60"/>
      <c r="G11" s="60"/>
    </row>
    <row r="12" spans="1:10" ht="28.5" customHeight="1" x14ac:dyDescent="0.2">
      <c r="A12" s="67" t="s">
        <v>95</v>
      </c>
      <c r="B12" s="67"/>
      <c r="C12" s="17">
        <f>C8+C10</f>
        <v>5286.37</v>
      </c>
      <c r="D12" s="17">
        <f>D8+D10</f>
        <v>5286.37</v>
      </c>
      <c r="E12" s="17"/>
      <c r="F12" s="17">
        <f>F8+F10</f>
        <v>5286.37</v>
      </c>
      <c r="G12" s="17"/>
    </row>
    <row r="13" spans="1:10" x14ac:dyDescent="0.2">
      <c r="B13" s="9"/>
      <c r="C13" s="10"/>
      <c r="D13" s="10"/>
      <c r="E13" s="10"/>
      <c r="F13" s="10"/>
      <c r="G13" s="10"/>
    </row>
    <row r="14" spans="1:10" x14ac:dyDescent="0.2">
      <c r="B14" s="9"/>
      <c r="C14" s="10"/>
      <c r="D14" s="10"/>
      <c r="E14" s="10"/>
      <c r="F14" s="10"/>
      <c r="G14" s="10"/>
    </row>
    <row r="15" spans="1:10" x14ac:dyDescent="0.2">
      <c r="C15" s="10"/>
      <c r="D15" s="10"/>
      <c r="E15" s="10"/>
      <c r="F15" s="10"/>
      <c r="G15" s="10"/>
    </row>
    <row r="16" spans="1:10" x14ac:dyDescent="0.2">
      <c r="C16" s="10"/>
      <c r="D16" s="10"/>
      <c r="E16" s="10"/>
      <c r="F16" s="10"/>
      <c r="G16" s="10"/>
    </row>
    <row r="17" spans="1:7" x14ac:dyDescent="0.2">
      <c r="A17" s="68" t="s">
        <v>35</v>
      </c>
      <c r="B17" s="68"/>
      <c r="C17" s="10">
        <f>D12</f>
        <v>5286.37</v>
      </c>
      <c r="D17" s="10"/>
      <c r="E17" s="10"/>
      <c r="F17" s="10"/>
      <c r="G17" s="10"/>
    </row>
    <row r="18" spans="1:7" x14ac:dyDescent="0.2">
      <c r="C18" s="10"/>
      <c r="D18" s="10"/>
      <c r="E18" s="10"/>
      <c r="F18" s="10"/>
      <c r="G18" s="10"/>
    </row>
    <row r="19" spans="1:7" x14ac:dyDescent="0.2">
      <c r="A19" s="68" t="s">
        <v>36</v>
      </c>
      <c r="B19" s="68"/>
      <c r="C19" s="25">
        <f>'Entrata competenza'!D30</f>
        <v>1318188.72</v>
      </c>
      <c r="D19" s="10"/>
      <c r="E19" s="10"/>
      <c r="F19" s="10"/>
      <c r="G19" s="10"/>
    </row>
    <row r="20" spans="1:7" x14ac:dyDescent="0.2">
      <c r="C20" s="10"/>
      <c r="D20" s="10"/>
      <c r="E20" s="10"/>
      <c r="F20" s="10"/>
      <c r="G20" s="10"/>
    </row>
    <row r="21" spans="1:7" ht="13.5" thickBot="1" x14ac:dyDescent="0.25">
      <c r="A21" s="68" t="s">
        <v>37</v>
      </c>
      <c r="B21" s="68"/>
      <c r="C21" s="26">
        <f>C17+C19</f>
        <v>1323475.0900000001</v>
      </c>
      <c r="D21" s="10"/>
      <c r="E21" s="10"/>
      <c r="F21" s="10"/>
      <c r="G21" s="10"/>
    </row>
    <row r="22" spans="1:7" ht="13.5" thickTop="1" x14ac:dyDescent="0.2"/>
  </sheetData>
  <mergeCells count="10">
    <mergeCell ref="A10:B10"/>
    <mergeCell ref="A12:B12"/>
    <mergeCell ref="A17:B17"/>
    <mergeCell ref="A19:B19"/>
    <mergeCell ref="A21:B21"/>
    <mergeCell ref="A1:G1"/>
    <mergeCell ref="A2:G2"/>
    <mergeCell ref="A3:G3"/>
    <mergeCell ref="A4:G4"/>
    <mergeCell ref="A8:B8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30" zoomScaleNormal="130" workbookViewId="0">
      <selection activeCell="E21" sqref="E21"/>
    </sheetView>
  </sheetViews>
  <sheetFormatPr defaultRowHeight="12.75" x14ac:dyDescent="0.2"/>
  <cols>
    <col min="1" max="1" width="12.140625" style="42" customWidth="1"/>
    <col min="2" max="2" width="23.140625" style="27" customWidth="1"/>
    <col min="3" max="3" width="13.5703125" style="27" customWidth="1"/>
    <col min="4" max="4" width="12.42578125" style="27" customWidth="1"/>
    <col min="5" max="5" width="12" style="27" customWidth="1"/>
    <col min="6" max="6" width="13.28515625" style="27" customWidth="1"/>
    <col min="7" max="7" width="12.7109375" style="27" customWidth="1"/>
    <col min="8" max="256" width="9.140625" style="27"/>
    <col min="257" max="257" width="12.140625" style="27" customWidth="1"/>
    <col min="258" max="258" width="23.140625" style="27" customWidth="1"/>
    <col min="259" max="259" width="13.5703125" style="27" customWidth="1"/>
    <col min="260" max="260" width="12.42578125" style="27" customWidth="1"/>
    <col min="261" max="261" width="12" style="27" customWidth="1"/>
    <col min="262" max="262" width="13.28515625" style="27" customWidth="1"/>
    <col min="263" max="263" width="12.7109375" style="27" customWidth="1"/>
    <col min="264" max="512" width="9.140625" style="27"/>
    <col min="513" max="513" width="12.140625" style="27" customWidth="1"/>
    <col min="514" max="514" width="23.140625" style="27" customWidth="1"/>
    <col min="515" max="515" width="13.5703125" style="27" customWidth="1"/>
    <col min="516" max="516" width="12.42578125" style="27" customWidth="1"/>
    <col min="517" max="517" width="12" style="27" customWidth="1"/>
    <col min="518" max="518" width="13.28515625" style="27" customWidth="1"/>
    <col min="519" max="519" width="12.7109375" style="27" customWidth="1"/>
    <col min="520" max="768" width="9.140625" style="27"/>
    <col min="769" max="769" width="12.140625" style="27" customWidth="1"/>
    <col min="770" max="770" width="23.140625" style="27" customWidth="1"/>
    <col min="771" max="771" width="13.5703125" style="27" customWidth="1"/>
    <col min="772" max="772" width="12.42578125" style="27" customWidth="1"/>
    <col min="773" max="773" width="12" style="27" customWidth="1"/>
    <col min="774" max="774" width="13.28515625" style="27" customWidth="1"/>
    <col min="775" max="775" width="12.7109375" style="27" customWidth="1"/>
    <col min="776" max="1024" width="9.140625" style="27"/>
    <col min="1025" max="1025" width="12.140625" style="27" customWidth="1"/>
    <col min="1026" max="1026" width="23.140625" style="27" customWidth="1"/>
    <col min="1027" max="1027" width="13.5703125" style="27" customWidth="1"/>
    <col min="1028" max="1028" width="12.42578125" style="27" customWidth="1"/>
    <col min="1029" max="1029" width="12" style="27" customWidth="1"/>
    <col min="1030" max="1030" width="13.28515625" style="27" customWidth="1"/>
    <col min="1031" max="1031" width="12.7109375" style="27" customWidth="1"/>
    <col min="1032" max="1280" width="9.140625" style="27"/>
    <col min="1281" max="1281" width="12.140625" style="27" customWidth="1"/>
    <col min="1282" max="1282" width="23.140625" style="27" customWidth="1"/>
    <col min="1283" max="1283" width="13.5703125" style="27" customWidth="1"/>
    <col min="1284" max="1284" width="12.42578125" style="27" customWidth="1"/>
    <col min="1285" max="1285" width="12" style="27" customWidth="1"/>
    <col min="1286" max="1286" width="13.28515625" style="27" customWidth="1"/>
    <col min="1287" max="1287" width="12.7109375" style="27" customWidth="1"/>
    <col min="1288" max="1536" width="9.140625" style="27"/>
    <col min="1537" max="1537" width="12.140625" style="27" customWidth="1"/>
    <col min="1538" max="1538" width="23.140625" style="27" customWidth="1"/>
    <col min="1539" max="1539" width="13.5703125" style="27" customWidth="1"/>
    <col min="1540" max="1540" width="12.42578125" style="27" customWidth="1"/>
    <col min="1541" max="1541" width="12" style="27" customWidth="1"/>
    <col min="1542" max="1542" width="13.28515625" style="27" customWidth="1"/>
    <col min="1543" max="1543" width="12.7109375" style="27" customWidth="1"/>
    <col min="1544" max="1792" width="9.140625" style="27"/>
    <col min="1793" max="1793" width="12.140625" style="27" customWidth="1"/>
    <col min="1794" max="1794" width="23.140625" style="27" customWidth="1"/>
    <col min="1795" max="1795" width="13.5703125" style="27" customWidth="1"/>
    <col min="1796" max="1796" width="12.42578125" style="27" customWidth="1"/>
    <col min="1797" max="1797" width="12" style="27" customWidth="1"/>
    <col min="1798" max="1798" width="13.28515625" style="27" customWidth="1"/>
    <col min="1799" max="1799" width="12.7109375" style="27" customWidth="1"/>
    <col min="1800" max="2048" width="9.140625" style="27"/>
    <col min="2049" max="2049" width="12.140625" style="27" customWidth="1"/>
    <col min="2050" max="2050" width="23.140625" style="27" customWidth="1"/>
    <col min="2051" max="2051" width="13.5703125" style="27" customWidth="1"/>
    <col min="2052" max="2052" width="12.42578125" style="27" customWidth="1"/>
    <col min="2053" max="2053" width="12" style="27" customWidth="1"/>
    <col min="2054" max="2054" width="13.28515625" style="27" customWidth="1"/>
    <col min="2055" max="2055" width="12.7109375" style="27" customWidth="1"/>
    <col min="2056" max="2304" width="9.140625" style="27"/>
    <col min="2305" max="2305" width="12.140625" style="27" customWidth="1"/>
    <col min="2306" max="2306" width="23.140625" style="27" customWidth="1"/>
    <col min="2307" max="2307" width="13.5703125" style="27" customWidth="1"/>
    <col min="2308" max="2308" width="12.42578125" style="27" customWidth="1"/>
    <col min="2309" max="2309" width="12" style="27" customWidth="1"/>
    <col min="2310" max="2310" width="13.28515625" style="27" customWidth="1"/>
    <col min="2311" max="2311" width="12.7109375" style="27" customWidth="1"/>
    <col min="2312" max="2560" width="9.140625" style="27"/>
    <col min="2561" max="2561" width="12.140625" style="27" customWidth="1"/>
    <col min="2562" max="2562" width="23.140625" style="27" customWidth="1"/>
    <col min="2563" max="2563" width="13.5703125" style="27" customWidth="1"/>
    <col min="2564" max="2564" width="12.42578125" style="27" customWidth="1"/>
    <col min="2565" max="2565" width="12" style="27" customWidth="1"/>
    <col min="2566" max="2566" width="13.28515625" style="27" customWidth="1"/>
    <col min="2567" max="2567" width="12.7109375" style="27" customWidth="1"/>
    <col min="2568" max="2816" width="9.140625" style="27"/>
    <col min="2817" max="2817" width="12.140625" style="27" customWidth="1"/>
    <col min="2818" max="2818" width="23.140625" style="27" customWidth="1"/>
    <col min="2819" max="2819" width="13.5703125" style="27" customWidth="1"/>
    <col min="2820" max="2820" width="12.42578125" style="27" customWidth="1"/>
    <col min="2821" max="2821" width="12" style="27" customWidth="1"/>
    <col min="2822" max="2822" width="13.28515625" style="27" customWidth="1"/>
    <col min="2823" max="2823" width="12.7109375" style="27" customWidth="1"/>
    <col min="2824" max="3072" width="9.140625" style="27"/>
    <col min="3073" max="3073" width="12.140625" style="27" customWidth="1"/>
    <col min="3074" max="3074" width="23.140625" style="27" customWidth="1"/>
    <col min="3075" max="3075" width="13.5703125" style="27" customWidth="1"/>
    <col min="3076" max="3076" width="12.42578125" style="27" customWidth="1"/>
    <col min="3077" max="3077" width="12" style="27" customWidth="1"/>
    <col min="3078" max="3078" width="13.28515625" style="27" customWidth="1"/>
    <col min="3079" max="3079" width="12.7109375" style="27" customWidth="1"/>
    <col min="3080" max="3328" width="9.140625" style="27"/>
    <col min="3329" max="3329" width="12.140625" style="27" customWidth="1"/>
    <col min="3330" max="3330" width="23.140625" style="27" customWidth="1"/>
    <col min="3331" max="3331" width="13.5703125" style="27" customWidth="1"/>
    <col min="3332" max="3332" width="12.42578125" style="27" customWidth="1"/>
    <col min="3333" max="3333" width="12" style="27" customWidth="1"/>
    <col min="3334" max="3334" width="13.28515625" style="27" customWidth="1"/>
    <col min="3335" max="3335" width="12.7109375" style="27" customWidth="1"/>
    <col min="3336" max="3584" width="9.140625" style="27"/>
    <col min="3585" max="3585" width="12.140625" style="27" customWidth="1"/>
    <col min="3586" max="3586" width="23.140625" style="27" customWidth="1"/>
    <col min="3587" max="3587" width="13.5703125" style="27" customWidth="1"/>
    <col min="3588" max="3588" width="12.42578125" style="27" customWidth="1"/>
    <col min="3589" max="3589" width="12" style="27" customWidth="1"/>
    <col min="3590" max="3590" width="13.28515625" style="27" customWidth="1"/>
    <col min="3591" max="3591" width="12.7109375" style="27" customWidth="1"/>
    <col min="3592" max="3840" width="9.140625" style="27"/>
    <col min="3841" max="3841" width="12.140625" style="27" customWidth="1"/>
    <col min="3842" max="3842" width="23.140625" style="27" customWidth="1"/>
    <col min="3843" max="3843" width="13.5703125" style="27" customWidth="1"/>
    <col min="3844" max="3844" width="12.42578125" style="27" customWidth="1"/>
    <col min="3845" max="3845" width="12" style="27" customWidth="1"/>
    <col min="3846" max="3846" width="13.28515625" style="27" customWidth="1"/>
    <col min="3847" max="3847" width="12.7109375" style="27" customWidth="1"/>
    <col min="3848" max="4096" width="9.140625" style="27"/>
    <col min="4097" max="4097" width="12.140625" style="27" customWidth="1"/>
    <col min="4098" max="4098" width="23.140625" style="27" customWidth="1"/>
    <col min="4099" max="4099" width="13.5703125" style="27" customWidth="1"/>
    <col min="4100" max="4100" width="12.42578125" style="27" customWidth="1"/>
    <col min="4101" max="4101" width="12" style="27" customWidth="1"/>
    <col min="4102" max="4102" width="13.28515625" style="27" customWidth="1"/>
    <col min="4103" max="4103" width="12.7109375" style="27" customWidth="1"/>
    <col min="4104" max="4352" width="9.140625" style="27"/>
    <col min="4353" max="4353" width="12.140625" style="27" customWidth="1"/>
    <col min="4354" max="4354" width="23.140625" style="27" customWidth="1"/>
    <col min="4355" max="4355" width="13.5703125" style="27" customWidth="1"/>
    <col min="4356" max="4356" width="12.42578125" style="27" customWidth="1"/>
    <col min="4357" max="4357" width="12" style="27" customWidth="1"/>
    <col min="4358" max="4358" width="13.28515625" style="27" customWidth="1"/>
    <col min="4359" max="4359" width="12.7109375" style="27" customWidth="1"/>
    <col min="4360" max="4608" width="9.140625" style="27"/>
    <col min="4609" max="4609" width="12.140625" style="27" customWidth="1"/>
    <col min="4610" max="4610" width="23.140625" style="27" customWidth="1"/>
    <col min="4611" max="4611" width="13.5703125" style="27" customWidth="1"/>
    <col min="4612" max="4612" width="12.42578125" style="27" customWidth="1"/>
    <col min="4613" max="4613" width="12" style="27" customWidth="1"/>
    <col min="4614" max="4614" width="13.28515625" style="27" customWidth="1"/>
    <col min="4615" max="4615" width="12.7109375" style="27" customWidth="1"/>
    <col min="4616" max="4864" width="9.140625" style="27"/>
    <col min="4865" max="4865" width="12.140625" style="27" customWidth="1"/>
    <col min="4866" max="4866" width="23.140625" style="27" customWidth="1"/>
    <col min="4867" max="4867" width="13.5703125" style="27" customWidth="1"/>
    <col min="4868" max="4868" width="12.42578125" style="27" customWidth="1"/>
    <col min="4869" max="4869" width="12" style="27" customWidth="1"/>
    <col min="4870" max="4870" width="13.28515625" style="27" customWidth="1"/>
    <col min="4871" max="4871" width="12.7109375" style="27" customWidth="1"/>
    <col min="4872" max="5120" width="9.140625" style="27"/>
    <col min="5121" max="5121" width="12.140625" style="27" customWidth="1"/>
    <col min="5122" max="5122" width="23.140625" style="27" customWidth="1"/>
    <col min="5123" max="5123" width="13.5703125" style="27" customWidth="1"/>
    <col min="5124" max="5124" width="12.42578125" style="27" customWidth="1"/>
    <col min="5125" max="5125" width="12" style="27" customWidth="1"/>
    <col min="5126" max="5126" width="13.28515625" style="27" customWidth="1"/>
    <col min="5127" max="5127" width="12.7109375" style="27" customWidth="1"/>
    <col min="5128" max="5376" width="9.140625" style="27"/>
    <col min="5377" max="5377" width="12.140625" style="27" customWidth="1"/>
    <col min="5378" max="5378" width="23.140625" style="27" customWidth="1"/>
    <col min="5379" max="5379" width="13.5703125" style="27" customWidth="1"/>
    <col min="5380" max="5380" width="12.42578125" style="27" customWidth="1"/>
    <col min="5381" max="5381" width="12" style="27" customWidth="1"/>
    <col min="5382" max="5382" width="13.28515625" style="27" customWidth="1"/>
    <col min="5383" max="5383" width="12.7109375" style="27" customWidth="1"/>
    <col min="5384" max="5632" width="9.140625" style="27"/>
    <col min="5633" max="5633" width="12.140625" style="27" customWidth="1"/>
    <col min="5634" max="5634" width="23.140625" style="27" customWidth="1"/>
    <col min="5635" max="5635" width="13.5703125" style="27" customWidth="1"/>
    <col min="5636" max="5636" width="12.42578125" style="27" customWidth="1"/>
    <col min="5637" max="5637" width="12" style="27" customWidth="1"/>
    <col min="5638" max="5638" width="13.28515625" style="27" customWidth="1"/>
    <col min="5639" max="5639" width="12.7109375" style="27" customWidth="1"/>
    <col min="5640" max="5888" width="9.140625" style="27"/>
    <col min="5889" max="5889" width="12.140625" style="27" customWidth="1"/>
    <col min="5890" max="5890" width="23.140625" style="27" customWidth="1"/>
    <col min="5891" max="5891" width="13.5703125" style="27" customWidth="1"/>
    <col min="5892" max="5892" width="12.42578125" style="27" customWidth="1"/>
    <col min="5893" max="5893" width="12" style="27" customWidth="1"/>
    <col min="5894" max="5894" width="13.28515625" style="27" customWidth="1"/>
    <col min="5895" max="5895" width="12.7109375" style="27" customWidth="1"/>
    <col min="5896" max="6144" width="9.140625" style="27"/>
    <col min="6145" max="6145" width="12.140625" style="27" customWidth="1"/>
    <col min="6146" max="6146" width="23.140625" style="27" customWidth="1"/>
    <col min="6147" max="6147" width="13.5703125" style="27" customWidth="1"/>
    <col min="6148" max="6148" width="12.42578125" style="27" customWidth="1"/>
    <col min="6149" max="6149" width="12" style="27" customWidth="1"/>
    <col min="6150" max="6150" width="13.28515625" style="27" customWidth="1"/>
    <col min="6151" max="6151" width="12.7109375" style="27" customWidth="1"/>
    <col min="6152" max="6400" width="9.140625" style="27"/>
    <col min="6401" max="6401" width="12.140625" style="27" customWidth="1"/>
    <col min="6402" max="6402" width="23.140625" style="27" customWidth="1"/>
    <col min="6403" max="6403" width="13.5703125" style="27" customWidth="1"/>
    <col min="6404" max="6404" width="12.42578125" style="27" customWidth="1"/>
    <col min="6405" max="6405" width="12" style="27" customWidth="1"/>
    <col min="6406" max="6406" width="13.28515625" style="27" customWidth="1"/>
    <col min="6407" max="6407" width="12.7109375" style="27" customWidth="1"/>
    <col min="6408" max="6656" width="9.140625" style="27"/>
    <col min="6657" max="6657" width="12.140625" style="27" customWidth="1"/>
    <col min="6658" max="6658" width="23.140625" style="27" customWidth="1"/>
    <col min="6659" max="6659" width="13.5703125" style="27" customWidth="1"/>
    <col min="6660" max="6660" width="12.42578125" style="27" customWidth="1"/>
    <col min="6661" max="6661" width="12" style="27" customWidth="1"/>
    <col min="6662" max="6662" width="13.28515625" style="27" customWidth="1"/>
    <col min="6663" max="6663" width="12.7109375" style="27" customWidth="1"/>
    <col min="6664" max="6912" width="9.140625" style="27"/>
    <col min="6913" max="6913" width="12.140625" style="27" customWidth="1"/>
    <col min="6914" max="6914" width="23.140625" style="27" customWidth="1"/>
    <col min="6915" max="6915" width="13.5703125" style="27" customWidth="1"/>
    <col min="6916" max="6916" width="12.42578125" style="27" customWidth="1"/>
    <col min="6917" max="6917" width="12" style="27" customWidth="1"/>
    <col min="6918" max="6918" width="13.28515625" style="27" customWidth="1"/>
    <col min="6919" max="6919" width="12.7109375" style="27" customWidth="1"/>
    <col min="6920" max="7168" width="9.140625" style="27"/>
    <col min="7169" max="7169" width="12.140625" style="27" customWidth="1"/>
    <col min="7170" max="7170" width="23.140625" style="27" customWidth="1"/>
    <col min="7171" max="7171" width="13.5703125" style="27" customWidth="1"/>
    <col min="7172" max="7172" width="12.42578125" style="27" customWidth="1"/>
    <col min="7173" max="7173" width="12" style="27" customWidth="1"/>
    <col min="7174" max="7174" width="13.28515625" style="27" customWidth="1"/>
    <col min="7175" max="7175" width="12.7109375" style="27" customWidth="1"/>
    <col min="7176" max="7424" width="9.140625" style="27"/>
    <col min="7425" max="7425" width="12.140625" style="27" customWidth="1"/>
    <col min="7426" max="7426" width="23.140625" style="27" customWidth="1"/>
    <col min="7427" max="7427" width="13.5703125" style="27" customWidth="1"/>
    <col min="7428" max="7428" width="12.42578125" style="27" customWidth="1"/>
    <col min="7429" max="7429" width="12" style="27" customWidth="1"/>
    <col min="7430" max="7430" width="13.28515625" style="27" customWidth="1"/>
    <col min="7431" max="7431" width="12.7109375" style="27" customWidth="1"/>
    <col min="7432" max="7680" width="9.140625" style="27"/>
    <col min="7681" max="7681" width="12.140625" style="27" customWidth="1"/>
    <col min="7682" max="7682" width="23.140625" style="27" customWidth="1"/>
    <col min="7683" max="7683" width="13.5703125" style="27" customWidth="1"/>
    <col min="7684" max="7684" width="12.42578125" style="27" customWidth="1"/>
    <col min="7685" max="7685" width="12" style="27" customWidth="1"/>
    <col min="7686" max="7686" width="13.28515625" style="27" customWidth="1"/>
    <col min="7687" max="7687" width="12.7109375" style="27" customWidth="1"/>
    <col min="7688" max="7936" width="9.140625" style="27"/>
    <col min="7937" max="7937" width="12.140625" style="27" customWidth="1"/>
    <col min="7938" max="7938" width="23.140625" style="27" customWidth="1"/>
    <col min="7939" max="7939" width="13.5703125" style="27" customWidth="1"/>
    <col min="7940" max="7940" width="12.42578125" style="27" customWidth="1"/>
    <col min="7941" max="7941" width="12" style="27" customWidth="1"/>
    <col min="7942" max="7942" width="13.28515625" style="27" customWidth="1"/>
    <col min="7943" max="7943" width="12.7109375" style="27" customWidth="1"/>
    <col min="7944" max="8192" width="9.140625" style="27"/>
    <col min="8193" max="8193" width="12.140625" style="27" customWidth="1"/>
    <col min="8194" max="8194" width="23.140625" style="27" customWidth="1"/>
    <col min="8195" max="8195" width="13.5703125" style="27" customWidth="1"/>
    <col min="8196" max="8196" width="12.42578125" style="27" customWidth="1"/>
    <col min="8197" max="8197" width="12" style="27" customWidth="1"/>
    <col min="8198" max="8198" width="13.28515625" style="27" customWidth="1"/>
    <col min="8199" max="8199" width="12.7109375" style="27" customWidth="1"/>
    <col min="8200" max="8448" width="9.140625" style="27"/>
    <col min="8449" max="8449" width="12.140625" style="27" customWidth="1"/>
    <col min="8450" max="8450" width="23.140625" style="27" customWidth="1"/>
    <col min="8451" max="8451" width="13.5703125" style="27" customWidth="1"/>
    <col min="8452" max="8452" width="12.42578125" style="27" customWidth="1"/>
    <col min="8453" max="8453" width="12" style="27" customWidth="1"/>
    <col min="8454" max="8454" width="13.28515625" style="27" customWidth="1"/>
    <col min="8455" max="8455" width="12.7109375" style="27" customWidth="1"/>
    <col min="8456" max="8704" width="9.140625" style="27"/>
    <col min="8705" max="8705" width="12.140625" style="27" customWidth="1"/>
    <col min="8706" max="8706" width="23.140625" style="27" customWidth="1"/>
    <col min="8707" max="8707" width="13.5703125" style="27" customWidth="1"/>
    <col min="8708" max="8708" width="12.42578125" style="27" customWidth="1"/>
    <col min="8709" max="8709" width="12" style="27" customWidth="1"/>
    <col min="8710" max="8710" width="13.28515625" style="27" customWidth="1"/>
    <col min="8711" max="8711" width="12.7109375" style="27" customWidth="1"/>
    <col min="8712" max="8960" width="9.140625" style="27"/>
    <col min="8961" max="8961" width="12.140625" style="27" customWidth="1"/>
    <col min="8962" max="8962" width="23.140625" style="27" customWidth="1"/>
    <col min="8963" max="8963" width="13.5703125" style="27" customWidth="1"/>
    <col min="8964" max="8964" width="12.42578125" style="27" customWidth="1"/>
    <col min="8965" max="8965" width="12" style="27" customWidth="1"/>
    <col min="8966" max="8966" width="13.28515625" style="27" customWidth="1"/>
    <col min="8967" max="8967" width="12.7109375" style="27" customWidth="1"/>
    <col min="8968" max="9216" width="9.140625" style="27"/>
    <col min="9217" max="9217" width="12.140625" style="27" customWidth="1"/>
    <col min="9218" max="9218" width="23.140625" style="27" customWidth="1"/>
    <col min="9219" max="9219" width="13.5703125" style="27" customWidth="1"/>
    <col min="9220" max="9220" width="12.42578125" style="27" customWidth="1"/>
    <col min="9221" max="9221" width="12" style="27" customWidth="1"/>
    <col min="9222" max="9222" width="13.28515625" style="27" customWidth="1"/>
    <col min="9223" max="9223" width="12.7109375" style="27" customWidth="1"/>
    <col min="9224" max="9472" width="9.140625" style="27"/>
    <col min="9473" max="9473" width="12.140625" style="27" customWidth="1"/>
    <col min="9474" max="9474" width="23.140625" style="27" customWidth="1"/>
    <col min="9475" max="9475" width="13.5703125" style="27" customWidth="1"/>
    <col min="9476" max="9476" width="12.42578125" style="27" customWidth="1"/>
    <col min="9477" max="9477" width="12" style="27" customWidth="1"/>
    <col min="9478" max="9478" width="13.28515625" style="27" customWidth="1"/>
    <col min="9479" max="9479" width="12.7109375" style="27" customWidth="1"/>
    <col min="9480" max="9728" width="9.140625" style="27"/>
    <col min="9729" max="9729" width="12.140625" style="27" customWidth="1"/>
    <col min="9730" max="9730" width="23.140625" style="27" customWidth="1"/>
    <col min="9731" max="9731" width="13.5703125" style="27" customWidth="1"/>
    <col min="9732" max="9732" width="12.42578125" style="27" customWidth="1"/>
    <col min="9733" max="9733" width="12" style="27" customWidth="1"/>
    <col min="9734" max="9734" width="13.28515625" style="27" customWidth="1"/>
    <col min="9735" max="9735" width="12.7109375" style="27" customWidth="1"/>
    <col min="9736" max="9984" width="9.140625" style="27"/>
    <col min="9985" max="9985" width="12.140625" style="27" customWidth="1"/>
    <col min="9986" max="9986" width="23.140625" style="27" customWidth="1"/>
    <col min="9987" max="9987" width="13.5703125" style="27" customWidth="1"/>
    <col min="9988" max="9988" width="12.42578125" style="27" customWidth="1"/>
    <col min="9989" max="9989" width="12" style="27" customWidth="1"/>
    <col min="9990" max="9990" width="13.28515625" style="27" customWidth="1"/>
    <col min="9991" max="9991" width="12.7109375" style="27" customWidth="1"/>
    <col min="9992" max="10240" width="9.140625" style="27"/>
    <col min="10241" max="10241" width="12.140625" style="27" customWidth="1"/>
    <col min="10242" max="10242" width="23.140625" style="27" customWidth="1"/>
    <col min="10243" max="10243" width="13.5703125" style="27" customWidth="1"/>
    <col min="10244" max="10244" width="12.42578125" style="27" customWidth="1"/>
    <col min="10245" max="10245" width="12" style="27" customWidth="1"/>
    <col min="10246" max="10246" width="13.28515625" style="27" customWidth="1"/>
    <col min="10247" max="10247" width="12.7109375" style="27" customWidth="1"/>
    <col min="10248" max="10496" width="9.140625" style="27"/>
    <col min="10497" max="10497" width="12.140625" style="27" customWidth="1"/>
    <col min="10498" max="10498" width="23.140625" style="27" customWidth="1"/>
    <col min="10499" max="10499" width="13.5703125" style="27" customWidth="1"/>
    <col min="10500" max="10500" width="12.42578125" style="27" customWidth="1"/>
    <col min="10501" max="10501" width="12" style="27" customWidth="1"/>
    <col min="10502" max="10502" width="13.28515625" style="27" customWidth="1"/>
    <col min="10503" max="10503" width="12.7109375" style="27" customWidth="1"/>
    <col min="10504" max="10752" width="9.140625" style="27"/>
    <col min="10753" max="10753" width="12.140625" style="27" customWidth="1"/>
    <col min="10754" max="10754" width="23.140625" style="27" customWidth="1"/>
    <col min="10755" max="10755" width="13.5703125" style="27" customWidth="1"/>
    <col min="10756" max="10756" width="12.42578125" style="27" customWidth="1"/>
    <col min="10757" max="10757" width="12" style="27" customWidth="1"/>
    <col min="10758" max="10758" width="13.28515625" style="27" customWidth="1"/>
    <col min="10759" max="10759" width="12.7109375" style="27" customWidth="1"/>
    <col min="10760" max="11008" width="9.140625" style="27"/>
    <col min="11009" max="11009" width="12.140625" style="27" customWidth="1"/>
    <col min="11010" max="11010" width="23.140625" style="27" customWidth="1"/>
    <col min="11011" max="11011" width="13.5703125" style="27" customWidth="1"/>
    <col min="11012" max="11012" width="12.42578125" style="27" customWidth="1"/>
    <col min="11013" max="11013" width="12" style="27" customWidth="1"/>
    <col min="11014" max="11014" width="13.28515625" style="27" customWidth="1"/>
    <col min="11015" max="11015" width="12.7109375" style="27" customWidth="1"/>
    <col min="11016" max="11264" width="9.140625" style="27"/>
    <col min="11265" max="11265" width="12.140625" style="27" customWidth="1"/>
    <col min="11266" max="11266" width="23.140625" style="27" customWidth="1"/>
    <col min="11267" max="11267" width="13.5703125" style="27" customWidth="1"/>
    <col min="11268" max="11268" width="12.42578125" style="27" customWidth="1"/>
    <col min="11269" max="11269" width="12" style="27" customWidth="1"/>
    <col min="11270" max="11270" width="13.28515625" style="27" customWidth="1"/>
    <col min="11271" max="11271" width="12.7109375" style="27" customWidth="1"/>
    <col min="11272" max="11520" width="9.140625" style="27"/>
    <col min="11521" max="11521" width="12.140625" style="27" customWidth="1"/>
    <col min="11522" max="11522" width="23.140625" style="27" customWidth="1"/>
    <col min="11523" max="11523" width="13.5703125" style="27" customWidth="1"/>
    <col min="11524" max="11524" width="12.42578125" style="27" customWidth="1"/>
    <col min="11525" max="11525" width="12" style="27" customWidth="1"/>
    <col min="11526" max="11526" width="13.28515625" style="27" customWidth="1"/>
    <col min="11527" max="11527" width="12.7109375" style="27" customWidth="1"/>
    <col min="11528" max="11776" width="9.140625" style="27"/>
    <col min="11777" max="11777" width="12.140625" style="27" customWidth="1"/>
    <col min="11778" max="11778" width="23.140625" style="27" customWidth="1"/>
    <col min="11779" max="11779" width="13.5703125" style="27" customWidth="1"/>
    <col min="11780" max="11780" width="12.42578125" style="27" customWidth="1"/>
    <col min="11781" max="11781" width="12" style="27" customWidth="1"/>
    <col min="11782" max="11782" width="13.28515625" style="27" customWidth="1"/>
    <col min="11783" max="11783" width="12.7109375" style="27" customWidth="1"/>
    <col min="11784" max="12032" width="9.140625" style="27"/>
    <col min="12033" max="12033" width="12.140625" style="27" customWidth="1"/>
    <col min="12034" max="12034" width="23.140625" style="27" customWidth="1"/>
    <col min="12035" max="12035" width="13.5703125" style="27" customWidth="1"/>
    <col min="12036" max="12036" width="12.42578125" style="27" customWidth="1"/>
    <col min="12037" max="12037" width="12" style="27" customWidth="1"/>
    <col min="12038" max="12038" width="13.28515625" style="27" customWidth="1"/>
    <col min="12039" max="12039" width="12.7109375" style="27" customWidth="1"/>
    <col min="12040" max="12288" width="9.140625" style="27"/>
    <col min="12289" max="12289" width="12.140625" style="27" customWidth="1"/>
    <col min="12290" max="12290" width="23.140625" style="27" customWidth="1"/>
    <col min="12291" max="12291" width="13.5703125" style="27" customWidth="1"/>
    <col min="12292" max="12292" width="12.42578125" style="27" customWidth="1"/>
    <col min="12293" max="12293" width="12" style="27" customWidth="1"/>
    <col min="12294" max="12294" width="13.28515625" style="27" customWidth="1"/>
    <col min="12295" max="12295" width="12.7109375" style="27" customWidth="1"/>
    <col min="12296" max="12544" width="9.140625" style="27"/>
    <col min="12545" max="12545" width="12.140625" style="27" customWidth="1"/>
    <col min="12546" max="12546" width="23.140625" style="27" customWidth="1"/>
    <col min="12547" max="12547" width="13.5703125" style="27" customWidth="1"/>
    <col min="12548" max="12548" width="12.42578125" style="27" customWidth="1"/>
    <col min="12549" max="12549" width="12" style="27" customWidth="1"/>
    <col min="12550" max="12550" width="13.28515625" style="27" customWidth="1"/>
    <col min="12551" max="12551" width="12.7109375" style="27" customWidth="1"/>
    <col min="12552" max="12800" width="9.140625" style="27"/>
    <col min="12801" max="12801" width="12.140625" style="27" customWidth="1"/>
    <col min="12802" max="12802" width="23.140625" style="27" customWidth="1"/>
    <col min="12803" max="12803" width="13.5703125" style="27" customWidth="1"/>
    <col min="12804" max="12804" width="12.42578125" style="27" customWidth="1"/>
    <col min="12805" max="12805" width="12" style="27" customWidth="1"/>
    <col min="12806" max="12806" width="13.28515625" style="27" customWidth="1"/>
    <col min="12807" max="12807" width="12.7109375" style="27" customWidth="1"/>
    <col min="12808" max="13056" width="9.140625" style="27"/>
    <col min="13057" max="13057" width="12.140625" style="27" customWidth="1"/>
    <col min="13058" max="13058" width="23.140625" style="27" customWidth="1"/>
    <col min="13059" max="13059" width="13.5703125" style="27" customWidth="1"/>
    <col min="13060" max="13060" width="12.42578125" style="27" customWidth="1"/>
    <col min="13061" max="13061" width="12" style="27" customWidth="1"/>
    <col min="13062" max="13062" width="13.28515625" style="27" customWidth="1"/>
    <col min="13063" max="13063" width="12.7109375" style="27" customWidth="1"/>
    <col min="13064" max="13312" width="9.140625" style="27"/>
    <col min="13313" max="13313" width="12.140625" style="27" customWidth="1"/>
    <col min="13314" max="13314" width="23.140625" style="27" customWidth="1"/>
    <col min="13315" max="13315" width="13.5703125" style="27" customWidth="1"/>
    <col min="13316" max="13316" width="12.42578125" style="27" customWidth="1"/>
    <col min="13317" max="13317" width="12" style="27" customWidth="1"/>
    <col min="13318" max="13318" width="13.28515625" style="27" customWidth="1"/>
    <col min="13319" max="13319" width="12.7109375" style="27" customWidth="1"/>
    <col min="13320" max="13568" width="9.140625" style="27"/>
    <col min="13569" max="13569" width="12.140625" style="27" customWidth="1"/>
    <col min="13570" max="13570" width="23.140625" style="27" customWidth="1"/>
    <col min="13571" max="13571" width="13.5703125" style="27" customWidth="1"/>
    <col min="13572" max="13572" width="12.42578125" style="27" customWidth="1"/>
    <col min="13573" max="13573" width="12" style="27" customWidth="1"/>
    <col min="13574" max="13574" width="13.28515625" style="27" customWidth="1"/>
    <col min="13575" max="13575" width="12.7109375" style="27" customWidth="1"/>
    <col min="13576" max="13824" width="9.140625" style="27"/>
    <col min="13825" max="13825" width="12.140625" style="27" customWidth="1"/>
    <col min="13826" max="13826" width="23.140625" style="27" customWidth="1"/>
    <col min="13827" max="13827" width="13.5703125" style="27" customWidth="1"/>
    <col min="13828" max="13828" width="12.42578125" style="27" customWidth="1"/>
    <col min="13829" max="13829" width="12" style="27" customWidth="1"/>
    <col min="13830" max="13830" width="13.28515625" style="27" customWidth="1"/>
    <col min="13831" max="13831" width="12.7109375" style="27" customWidth="1"/>
    <col min="13832" max="14080" width="9.140625" style="27"/>
    <col min="14081" max="14081" width="12.140625" style="27" customWidth="1"/>
    <col min="14082" max="14082" width="23.140625" style="27" customWidth="1"/>
    <col min="14083" max="14083" width="13.5703125" style="27" customWidth="1"/>
    <col min="14084" max="14084" width="12.42578125" style="27" customWidth="1"/>
    <col min="14085" max="14085" width="12" style="27" customWidth="1"/>
    <col min="14086" max="14086" width="13.28515625" style="27" customWidth="1"/>
    <col min="14087" max="14087" width="12.7109375" style="27" customWidth="1"/>
    <col min="14088" max="14336" width="9.140625" style="27"/>
    <col min="14337" max="14337" width="12.140625" style="27" customWidth="1"/>
    <col min="14338" max="14338" width="23.140625" style="27" customWidth="1"/>
    <col min="14339" max="14339" width="13.5703125" style="27" customWidth="1"/>
    <col min="14340" max="14340" width="12.42578125" style="27" customWidth="1"/>
    <col min="14341" max="14341" width="12" style="27" customWidth="1"/>
    <col min="14342" max="14342" width="13.28515625" style="27" customWidth="1"/>
    <col min="14343" max="14343" width="12.7109375" style="27" customWidth="1"/>
    <col min="14344" max="14592" width="9.140625" style="27"/>
    <col min="14593" max="14593" width="12.140625" style="27" customWidth="1"/>
    <col min="14594" max="14594" width="23.140625" style="27" customWidth="1"/>
    <col min="14595" max="14595" width="13.5703125" style="27" customWidth="1"/>
    <col min="14596" max="14596" width="12.42578125" style="27" customWidth="1"/>
    <col min="14597" max="14597" width="12" style="27" customWidth="1"/>
    <col min="14598" max="14598" width="13.28515625" style="27" customWidth="1"/>
    <col min="14599" max="14599" width="12.7109375" style="27" customWidth="1"/>
    <col min="14600" max="14848" width="9.140625" style="27"/>
    <col min="14849" max="14849" width="12.140625" style="27" customWidth="1"/>
    <col min="14850" max="14850" width="23.140625" style="27" customWidth="1"/>
    <col min="14851" max="14851" width="13.5703125" style="27" customWidth="1"/>
    <col min="14852" max="14852" width="12.42578125" style="27" customWidth="1"/>
    <col min="14853" max="14853" width="12" style="27" customWidth="1"/>
    <col min="14854" max="14854" width="13.28515625" style="27" customWidth="1"/>
    <col min="14855" max="14855" width="12.7109375" style="27" customWidth="1"/>
    <col min="14856" max="15104" width="9.140625" style="27"/>
    <col min="15105" max="15105" width="12.140625" style="27" customWidth="1"/>
    <col min="15106" max="15106" width="23.140625" style="27" customWidth="1"/>
    <col min="15107" max="15107" width="13.5703125" style="27" customWidth="1"/>
    <col min="15108" max="15108" width="12.42578125" style="27" customWidth="1"/>
    <col min="15109" max="15109" width="12" style="27" customWidth="1"/>
    <col min="15110" max="15110" width="13.28515625" style="27" customWidth="1"/>
    <col min="15111" max="15111" width="12.7109375" style="27" customWidth="1"/>
    <col min="15112" max="15360" width="9.140625" style="27"/>
    <col min="15361" max="15361" width="12.140625" style="27" customWidth="1"/>
    <col min="15362" max="15362" width="23.140625" style="27" customWidth="1"/>
    <col min="15363" max="15363" width="13.5703125" style="27" customWidth="1"/>
    <col min="15364" max="15364" width="12.42578125" style="27" customWidth="1"/>
    <col min="15365" max="15365" width="12" style="27" customWidth="1"/>
    <col min="15366" max="15366" width="13.28515625" style="27" customWidth="1"/>
    <col min="15367" max="15367" width="12.7109375" style="27" customWidth="1"/>
    <col min="15368" max="15616" width="9.140625" style="27"/>
    <col min="15617" max="15617" width="12.140625" style="27" customWidth="1"/>
    <col min="15618" max="15618" width="23.140625" style="27" customWidth="1"/>
    <col min="15619" max="15619" width="13.5703125" style="27" customWidth="1"/>
    <col min="15620" max="15620" width="12.42578125" style="27" customWidth="1"/>
    <col min="15621" max="15621" width="12" style="27" customWidth="1"/>
    <col min="15622" max="15622" width="13.28515625" style="27" customWidth="1"/>
    <col min="15623" max="15623" width="12.7109375" style="27" customWidth="1"/>
    <col min="15624" max="15872" width="9.140625" style="27"/>
    <col min="15873" max="15873" width="12.140625" style="27" customWidth="1"/>
    <col min="15874" max="15874" width="23.140625" style="27" customWidth="1"/>
    <col min="15875" max="15875" width="13.5703125" style="27" customWidth="1"/>
    <col min="15876" max="15876" width="12.42578125" style="27" customWidth="1"/>
    <col min="15877" max="15877" width="12" style="27" customWidth="1"/>
    <col min="15878" max="15878" width="13.28515625" style="27" customWidth="1"/>
    <col min="15879" max="15879" width="12.7109375" style="27" customWidth="1"/>
    <col min="15880" max="16128" width="9.140625" style="27"/>
    <col min="16129" max="16129" width="12.140625" style="27" customWidth="1"/>
    <col min="16130" max="16130" width="23.140625" style="27" customWidth="1"/>
    <col min="16131" max="16131" width="13.5703125" style="27" customWidth="1"/>
    <col min="16132" max="16132" width="12.42578125" style="27" customWidth="1"/>
    <col min="16133" max="16133" width="12" style="27" customWidth="1"/>
    <col min="16134" max="16134" width="13.28515625" style="27" customWidth="1"/>
    <col min="16135" max="16135" width="12.7109375" style="27" customWidth="1"/>
    <col min="16136" max="16384" width="9.140625" style="27"/>
  </cols>
  <sheetData>
    <row r="1" spans="1:10" ht="15.75" x14ac:dyDescent="0.25">
      <c r="A1" s="73" t="s">
        <v>32</v>
      </c>
      <c r="B1" s="73"/>
      <c r="C1" s="73"/>
      <c r="D1" s="73"/>
      <c r="E1" s="73"/>
      <c r="F1" s="73"/>
      <c r="G1" s="73"/>
    </row>
    <row r="2" spans="1:10" ht="15.75" x14ac:dyDescent="0.25">
      <c r="A2" s="73" t="s">
        <v>38</v>
      </c>
      <c r="B2" s="73"/>
      <c r="C2" s="73"/>
      <c r="D2" s="73"/>
      <c r="E2" s="73"/>
      <c r="F2" s="73"/>
      <c r="G2" s="73"/>
    </row>
    <row r="3" spans="1:10" ht="36" customHeight="1" x14ac:dyDescent="0.3">
      <c r="A3" s="74"/>
      <c r="B3" s="74"/>
      <c r="C3" s="74"/>
      <c r="D3" s="74"/>
      <c r="E3" s="74"/>
      <c r="F3" s="74"/>
      <c r="G3" s="74"/>
    </row>
    <row r="4" spans="1:10" ht="38.25" x14ac:dyDescent="0.2">
      <c r="A4" s="28" t="s">
        <v>39</v>
      </c>
      <c r="B4" s="29" t="s">
        <v>0</v>
      </c>
      <c r="C4" s="29" t="s">
        <v>25</v>
      </c>
      <c r="D4" s="29" t="s">
        <v>40</v>
      </c>
      <c r="E4" s="28" t="s">
        <v>27</v>
      </c>
      <c r="F4" s="28" t="s">
        <v>41</v>
      </c>
      <c r="G4" s="28" t="s">
        <v>29</v>
      </c>
      <c r="H4" s="30"/>
      <c r="I4" s="30"/>
      <c r="J4" s="30"/>
    </row>
    <row r="5" spans="1:10" ht="31.5" customHeight="1" x14ac:dyDescent="0.2">
      <c r="A5" s="31"/>
      <c r="B5" s="32" t="s">
        <v>42</v>
      </c>
      <c r="C5" s="33"/>
      <c r="D5" s="33"/>
      <c r="E5" s="33"/>
      <c r="F5" s="33"/>
      <c r="G5" s="34"/>
      <c r="H5" s="30"/>
      <c r="I5" s="30"/>
      <c r="J5" s="30"/>
    </row>
    <row r="6" spans="1:10" ht="28.5" customHeight="1" x14ac:dyDescent="0.2">
      <c r="A6" s="35" t="s">
        <v>43</v>
      </c>
      <c r="B6" s="36" t="s">
        <v>44</v>
      </c>
      <c r="C6" s="37">
        <v>29500</v>
      </c>
      <c r="D6" s="37">
        <v>29050.2</v>
      </c>
      <c r="E6" s="37"/>
      <c r="F6" s="37">
        <v>29050.2</v>
      </c>
      <c r="G6" s="37">
        <f>F6-C6</f>
        <v>-449.79999999999927</v>
      </c>
      <c r="H6" s="30"/>
      <c r="I6" s="30"/>
      <c r="J6" s="30"/>
    </row>
    <row r="7" spans="1:10" ht="25.5" x14ac:dyDescent="0.2">
      <c r="A7" s="35" t="s">
        <v>43</v>
      </c>
      <c r="B7" s="36" t="s">
        <v>45</v>
      </c>
      <c r="C7" s="37">
        <v>7500</v>
      </c>
      <c r="D7" s="37">
        <v>6926.72</v>
      </c>
      <c r="E7" s="37"/>
      <c r="F7" s="37">
        <f>D7+E7</f>
        <v>6926.72</v>
      </c>
      <c r="G7" s="37">
        <f>F7-C7</f>
        <v>-573.27999999999975</v>
      </c>
      <c r="H7" s="30"/>
      <c r="I7" s="30"/>
      <c r="J7" s="30"/>
    </row>
    <row r="8" spans="1:10" ht="25.5" x14ac:dyDescent="0.2">
      <c r="A8" s="35" t="s">
        <v>43</v>
      </c>
      <c r="B8" s="36" t="s">
        <v>46</v>
      </c>
      <c r="C8" s="37">
        <v>2500</v>
      </c>
      <c r="D8" s="37">
        <v>2469.2399999999998</v>
      </c>
      <c r="E8" s="37"/>
      <c r="F8" s="37">
        <f>D8+E8</f>
        <v>2469.2399999999998</v>
      </c>
      <c r="G8" s="37">
        <f>F8-C8</f>
        <v>-30.760000000000218</v>
      </c>
      <c r="H8" s="30"/>
      <c r="I8" s="30"/>
      <c r="J8" s="30"/>
    </row>
    <row r="9" spans="1:10" x14ac:dyDescent="0.2">
      <c r="A9" s="75" t="s">
        <v>47</v>
      </c>
      <c r="B9" s="76"/>
      <c r="C9" s="38">
        <f>SUM(C6:C8)</f>
        <v>39500</v>
      </c>
      <c r="D9" s="38">
        <f>SUM(D6:D8)</f>
        <v>38446.159999999996</v>
      </c>
      <c r="E9" s="38">
        <f>SUM(E6:E8)</f>
        <v>0</v>
      </c>
      <c r="F9" s="38">
        <f>SUM(F6:F8)</f>
        <v>38446.159999999996</v>
      </c>
      <c r="G9" s="38">
        <f>SUM(G6:G8)</f>
        <v>-1053.8399999999992</v>
      </c>
      <c r="H9" s="30"/>
      <c r="I9" s="30"/>
      <c r="J9" s="30"/>
    </row>
    <row r="10" spans="1:10" ht="38.25" x14ac:dyDescent="0.2">
      <c r="A10" s="35" t="s">
        <v>48</v>
      </c>
      <c r="B10" s="36" t="s">
        <v>49</v>
      </c>
      <c r="C10" s="37">
        <v>388000</v>
      </c>
      <c r="D10" s="37">
        <v>359869.89</v>
      </c>
      <c r="E10" s="37">
        <v>21718.79</v>
      </c>
      <c r="F10" s="37">
        <f t="shared" ref="F10:F18" si="0">D10+E10</f>
        <v>381588.68</v>
      </c>
      <c r="G10" s="37">
        <f>F10-C10</f>
        <v>-6411.320000000007</v>
      </c>
    </row>
    <row r="11" spans="1:10" ht="25.5" x14ac:dyDescent="0.2">
      <c r="A11" s="35" t="s">
        <v>48</v>
      </c>
      <c r="B11" s="36" t="s">
        <v>50</v>
      </c>
      <c r="C11" s="37">
        <v>10000</v>
      </c>
      <c r="D11" s="37">
        <v>9048</v>
      </c>
      <c r="E11" s="37"/>
      <c r="F11" s="37">
        <f t="shared" si="0"/>
        <v>9048</v>
      </c>
      <c r="G11" s="37">
        <f t="shared" ref="G11:G25" si="1">F11-C11</f>
        <v>-952</v>
      </c>
    </row>
    <row r="12" spans="1:10" ht="30" customHeight="1" x14ac:dyDescent="0.2">
      <c r="A12" s="35" t="s">
        <v>48</v>
      </c>
      <c r="B12" s="36" t="s">
        <v>51</v>
      </c>
      <c r="C12" s="37">
        <v>112000</v>
      </c>
      <c r="D12" s="37">
        <v>111555.44</v>
      </c>
      <c r="E12" s="37"/>
      <c r="F12" s="37">
        <f t="shared" si="0"/>
        <v>111555.44</v>
      </c>
      <c r="G12" s="37">
        <f t="shared" si="1"/>
        <v>-444.55999999999767</v>
      </c>
    </row>
    <row r="13" spans="1:10" ht="28.5" customHeight="1" x14ac:dyDescent="0.2">
      <c r="A13" s="35" t="s">
        <v>48</v>
      </c>
      <c r="B13" s="36" t="s">
        <v>52</v>
      </c>
      <c r="C13" s="37">
        <v>38000</v>
      </c>
      <c r="D13" s="37">
        <v>35404.86</v>
      </c>
      <c r="E13" s="37"/>
      <c r="F13" s="37">
        <f t="shared" si="0"/>
        <v>35404.86</v>
      </c>
      <c r="G13" s="37">
        <f t="shared" si="1"/>
        <v>-2595.1399999999994</v>
      </c>
    </row>
    <row r="14" spans="1:10" ht="16.5" customHeight="1" x14ac:dyDescent="0.2">
      <c r="A14" s="35" t="s">
        <v>48</v>
      </c>
      <c r="B14" s="36" t="s">
        <v>53</v>
      </c>
      <c r="C14" s="37">
        <v>10000</v>
      </c>
      <c r="D14" s="37">
        <v>6667.66</v>
      </c>
      <c r="E14" s="37">
        <v>1605.53</v>
      </c>
      <c r="F14" s="37">
        <f t="shared" si="0"/>
        <v>8273.19</v>
      </c>
      <c r="G14" s="37">
        <f t="shared" si="1"/>
        <v>-1726.8099999999995</v>
      </c>
    </row>
    <row r="15" spans="1:10" ht="38.25" x14ac:dyDescent="0.2">
      <c r="A15" s="35" t="s">
        <v>48</v>
      </c>
      <c r="B15" s="36" t="s">
        <v>54</v>
      </c>
      <c r="C15" s="37">
        <v>39000</v>
      </c>
      <c r="D15" s="37">
        <v>38918</v>
      </c>
      <c r="E15" s="37"/>
      <c r="F15" s="37">
        <f t="shared" si="0"/>
        <v>38918</v>
      </c>
      <c r="G15" s="37">
        <f t="shared" si="1"/>
        <v>-82</v>
      </c>
    </row>
    <row r="16" spans="1:10" ht="18.75" customHeight="1" x14ac:dyDescent="0.2">
      <c r="A16" s="35" t="s">
        <v>48</v>
      </c>
      <c r="B16" s="36" t="s">
        <v>55</v>
      </c>
      <c r="C16" s="37">
        <v>64000</v>
      </c>
      <c r="D16" s="37">
        <v>53835.79</v>
      </c>
      <c r="E16" s="37">
        <v>8405.1200000000008</v>
      </c>
      <c r="F16" s="37">
        <f t="shared" si="0"/>
        <v>62240.91</v>
      </c>
      <c r="G16" s="37">
        <f t="shared" si="1"/>
        <v>-1759.0899999999965</v>
      </c>
    </row>
    <row r="17" spans="1:7" ht="15.75" customHeight="1" x14ac:dyDescent="0.2">
      <c r="A17" s="35" t="s">
        <v>48</v>
      </c>
      <c r="B17" s="36" t="s">
        <v>56</v>
      </c>
      <c r="C17" s="37">
        <v>200000</v>
      </c>
      <c r="D17" s="37">
        <v>176136.59</v>
      </c>
      <c r="E17" s="37">
        <v>20000</v>
      </c>
      <c r="F17" s="37">
        <f t="shared" si="0"/>
        <v>196136.59</v>
      </c>
      <c r="G17" s="37">
        <f t="shared" si="1"/>
        <v>-3863.4100000000035</v>
      </c>
    </row>
    <row r="18" spans="1:7" ht="38.25" x14ac:dyDescent="0.2">
      <c r="A18" s="35" t="s">
        <v>48</v>
      </c>
      <c r="B18" s="36" t="s">
        <v>57</v>
      </c>
      <c r="C18" s="37">
        <v>7000</v>
      </c>
      <c r="D18" s="37">
        <v>3523.7</v>
      </c>
      <c r="E18" s="37">
        <v>1180.28</v>
      </c>
      <c r="F18" s="37">
        <f t="shared" si="0"/>
        <v>4703.9799999999996</v>
      </c>
      <c r="G18" s="37">
        <f t="shared" si="1"/>
        <v>-2296.0200000000004</v>
      </c>
    </row>
    <row r="19" spans="1:7" ht="16.5" customHeight="1" x14ac:dyDescent="0.2">
      <c r="A19" s="35" t="s">
        <v>48</v>
      </c>
      <c r="B19" s="36" t="s">
        <v>58</v>
      </c>
      <c r="C19" s="37">
        <v>5000</v>
      </c>
      <c r="D19" s="37">
        <v>1640.66</v>
      </c>
      <c r="E19" s="37">
        <v>3330.6</v>
      </c>
      <c r="F19" s="37">
        <f t="shared" ref="F19:F25" si="2">D19+E19</f>
        <v>4971.26</v>
      </c>
      <c r="G19" s="37">
        <f t="shared" si="1"/>
        <v>-28.739999999999782</v>
      </c>
    </row>
    <row r="20" spans="1:7" ht="35.25" customHeight="1" x14ac:dyDescent="0.2">
      <c r="A20" s="35" t="s">
        <v>48</v>
      </c>
      <c r="B20" s="36" t="s">
        <v>59</v>
      </c>
      <c r="C20" s="37">
        <v>33000</v>
      </c>
      <c r="D20" s="37">
        <v>25028.16</v>
      </c>
      <c r="E20" s="37">
        <v>6162.83</v>
      </c>
      <c r="F20" s="37">
        <f t="shared" si="2"/>
        <v>31190.989999999998</v>
      </c>
      <c r="G20" s="37">
        <f t="shared" si="1"/>
        <v>-1809.010000000002</v>
      </c>
    </row>
    <row r="21" spans="1:7" ht="57.75" customHeight="1" x14ac:dyDescent="0.2">
      <c r="A21" s="35" t="s">
        <v>48</v>
      </c>
      <c r="B21" s="36" t="s">
        <v>60</v>
      </c>
      <c r="C21" s="37">
        <v>15000</v>
      </c>
      <c r="D21" s="37">
        <v>8278.9599999999991</v>
      </c>
      <c r="E21" s="37"/>
      <c r="F21" s="37">
        <f t="shared" si="2"/>
        <v>8278.9599999999991</v>
      </c>
      <c r="G21" s="37">
        <f t="shared" si="1"/>
        <v>-6721.0400000000009</v>
      </c>
    </row>
    <row r="22" spans="1:7" ht="27.75" customHeight="1" x14ac:dyDescent="0.2">
      <c r="A22" s="35" t="s">
        <v>48</v>
      </c>
      <c r="B22" s="36" t="s">
        <v>61</v>
      </c>
      <c r="C22" s="37">
        <v>30000</v>
      </c>
      <c r="D22" s="37">
        <v>23210.03</v>
      </c>
      <c r="E22" s="37"/>
      <c r="F22" s="37">
        <f t="shared" si="2"/>
        <v>23210.03</v>
      </c>
      <c r="G22" s="37">
        <f t="shared" si="1"/>
        <v>-6789.9700000000012</v>
      </c>
    </row>
    <row r="23" spans="1:7" ht="30" customHeight="1" x14ac:dyDescent="0.2">
      <c r="A23" s="35" t="s">
        <v>48</v>
      </c>
      <c r="B23" s="36" t="s">
        <v>82</v>
      </c>
      <c r="C23" s="37">
        <v>97000</v>
      </c>
      <c r="D23" s="37">
        <v>87636.26</v>
      </c>
      <c r="E23" s="37">
        <v>8909.66</v>
      </c>
      <c r="F23" s="37">
        <f t="shared" si="2"/>
        <v>96545.919999999998</v>
      </c>
      <c r="G23" s="37">
        <f t="shared" si="1"/>
        <v>-454.08000000000175</v>
      </c>
    </row>
    <row r="24" spans="1:7" ht="31.5" customHeight="1" x14ac:dyDescent="0.2">
      <c r="A24" s="35" t="s">
        <v>48</v>
      </c>
      <c r="B24" s="36" t="s">
        <v>83</v>
      </c>
      <c r="C24" s="37">
        <v>9000</v>
      </c>
      <c r="D24" s="37">
        <v>4197.21</v>
      </c>
      <c r="E24" s="37">
        <v>4611.6000000000004</v>
      </c>
      <c r="F24" s="37">
        <f t="shared" si="2"/>
        <v>8808.8100000000013</v>
      </c>
      <c r="G24" s="37">
        <f t="shared" si="1"/>
        <v>-191.18999999999869</v>
      </c>
    </row>
    <row r="25" spans="1:7" ht="25.5" x14ac:dyDescent="0.2">
      <c r="A25" s="44" t="s">
        <v>48</v>
      </c>
      <c r="B25" s="36" t="s">
        <v>63</v>
      </c>
      <c r="C25" s="45">
        <v>2000</v>
      </c>
      <c r="D25" s="45">
        <v>1350.03</v>
      </c>
      <c r="E25" s="45">
        <v>500.2</v>
      </c>
      <c r="F25" s="45">
        <f t="shared" si="2"/>
        <v>1850.23</v>
      </c>
      <c r="G25" s="45">
        <f t="shared" si="1"/>
        <v>-149.76999999999998</v>
      </c>
    </row>
    <row r="26" spans="1:7" ht="18.75" customHeight="1" x14ac:dyDescent="0.2">
      <c r="A26" s="35" t="s">
        <v>48</v>
      </c>
      <c r="B26" s="36" t="s">
        <v>64</v>
      </c>
      <c r="C26" s="37">
        <v>8000</v>
      </c>
      <c r="D26" s="37">
        <v>8000</v>
      </c>
      <c r="E26" s="37"/>
      <c r="F26" s="37">
        <f>D26+E26</f>
        <v>8000</v>
      </c>
      <c r="G26" s="37">
        <f>F26-C26</f>
        <v>0</v>
      </c>
    </row>
    <row r="27" spans="1:7" ht="12.75" customHeight="1" x14ac:dyDescent="0.2">
      <c r="A27" s="75" t="s">
        <v>65</v>
      </c>
      <c r="B27" s="76"/>
      <c r="C27" s="40">
        <f>SUM(C10:C26)</f>
        <v>1067000</v>
      </c>
      <c r="D27" s="40">
        <f>SUM(D10:D26)</f>
        <v>954301.24</v>
      </c>
      <c r="E27" s="40">
        <f>SUM(E10:E26)</f>
        <v>76424.61</v>
      </c>
      <c r="F27" s="40">
        <f>SUM(F10:F26)</f>
        <v>1030725.85</v>
      </c>
      <c r="G27" s="40">
        <f>SUM(G10:G26)</f>
        <v>-36274.15</v>
      </c>
    </row>
    <row r="28" spans="1:7" ht="38.25" x14ac:dyDescent="0.2">
      <c r="A28" s="28" t="s">
        <v>39</v>
      </c>
      <c r="B28" s="29" t="s">
        <v>0</v>
      </c>
      <c r="C28" s="29" t="s">
        <v>25</v>
      </c>
      <c r="D28" s="29" t="s">
        <v>40</v>
      </c>
      <c r="E28" s="28" t="s">
        <v>27</v>
      </c>
      <c r="F28" s="28" t="s">
        <v>41</v>
      </c>
      <c r="G28" s="28" t="s">
        <v>29</v>
      </c>
    </row>
    <row r="29" spans="1:7" ht="25.5" x14ac:dyDescent="0.2">
      <c r="A29" s="35" t="s">
        <v>66</v>
      </c>
      <c r="B29" s="36" t="s">
        <v>67</v>
      </c>
      <c r="C29" s="37">
        <v>27000</v>
      </c>
      <c r="D29" s="37">
        <v>8287.4599999999991</v>
      </c>
      <c r="E29" s="37">
        <v>17748.560000000001</v>
      </c>
      <c r="F29" s="37">
        <f>D29+E29</f>
        <v>26036.02</v>
      </c>
      <c r="G29" s="37">
        <f>F29-C29</f>
        <v>-963.97999999999956</v>
      </c>
    </row>
    <row r="30" spans="1:7" ht="18.75" customHeight="1" x14ac:dyDescent="0.2">
      <c r="A30" s="35" t="s">
        <v>66</v>
      </c>
      <c r="B30" s="36" t="s">
        <v>68</v>
      </c>
      <c r="C30" s="37">
        <v>25000</v>
      </c>
      <c r="D30" s="37">
        <v>17269.34</v>
      </c>
      <c r="E30" s="37">
        <v>3787.29</v>
      </c>
      <c r="F30" s="37">
        <f>D30+E30</f>
        <v>21056.63</v>
      </c>
      <c r="G30" s="37">
        <f>F30-C30</f>
        <v>-3943.369999999999</v>
      </c>
    </row>
    <row r="31" spans="1:7" x14ac:dyDescent="0.2">
      <c r="A31" s="69" t="s">
        <v>69</v>
      </c>
      <c r="B31" s="70"/>
      <c r="C31" s="38">
        <f>SUM(C29:C30)</f>
        <v>52000</v>
      </c>
      <c r="D31" s="38">
        <f>SUM(D29:D30)</f>
        <v>25556.799999999999</v>
      </c>
      <c r="E31" s="38">
        <f>SUM(E29:E30)</f>
        <v>21535.850000000002</v>
      </c>
      <c r="F31" s="38">
        <f>SUM(F29:F30)</f>
        <v>47092.65</v>
      </c>
      <c r="G31" s="38">
        <f>SUM(G29:G30)</f>
        <v>-4907.3499999999985</v>
      </c>
    </row>
    <row r="32" spans="1:7" x14ac:dyDescent="0.2">
      <c r="A32" s="35" t="s">
        <v>72</v>
      </c>
      <c r="B32" s="35" t="s">
        <v>73</v>
      </c>
      <c r="C32" s="39">
        <v>6500</v>
      </c>
      <c r="D32" s="39"/>
      <c r="E32" s="39"/>
      <c r="F32" s="39">
        <v>0</v>
      </c>
      <c r="G32" s="39">
        <f>F32-C32</f>
        <v>-6500</v>
      </c>
    </row>
    <row r="33" spans="1:7" x14ac:dyDescent="0.2">
      <c r="A33" s="69" t="s">
        <v>74</v>
      </c>
      <c r="B33" s="70"/>
      <c r="C33" s="40">
        <f>C32</f>
        <v>6500</v>
      </c>
      <c r="D33" s="40">
        <f>D32</f>
        <v>0</v>
      </c>
      <c r="E33" s="40">
        <f>E32</f>
        <v>0</v>
      </c>
      <c r="F33" s="40">
        <f>F32</f>
        <v>0</v>
      </c>
      <c r="G33" s="40">
        <f>G32</f>
        <v>-6500</v>
      </c>
    </row>
    <row r="34" spans="1:7" ht="41.25" customHeight="1" x14ac:dyDescent="0.2">
      <c r="A34" s="35" t="s">
        <v>75</v>
      </c>
      <c r="B34" s="36" t="s">
        <v>76</v>
      </c>
      <c r="C34" s="37">
        <v>150000</v>
      </c>
      <c r="D34" s="37">
        <v>111390.58</v>
      </c>
      <c r="E34" s="37"/>
      <c r="F34" s="37">
        <f>D34+E34</f>
        <v>111390.58</v>
      </c>
      <c r="G34" s="37">
        <f t="shared" ref="G34:G40" si="3">F34-C34</f>
        <v>-38609.42</v>
      </c>
    </row>
    <row r="35" spans="1:7" ht="42" customHeight="1" x14ac:dyDescent="0.2">
      <c r="A35" s="35" t="s">
        <v>75</v>
      </c>
      <c r="B35" s="36" t="s">
        <v>77</v>
      </c>
      <c r="C35" s="37">
        <v>10000</v>
      </c>
      <c r="D35" s="37">
        <v>3954.79</v>
      </c>
      <c r="E35" s="37"/>
      <c r="F35" s="37">
        <f t="shared" ref="F35:F40" si="4">D35+E35</f>
        <v>3954.79</v>
      </c>
      <c r="G35" s="37">
        <f t="shared" si="3"/>
        <v>-6045.21</v>
      </c>
    </row>
    <row r="36" spans="1:7" ht="21" customHeight="1" x14ac:dyDescent="0.2">
      <c r="A36" s="35" t="s">
        <v>75</v>
      </c>
      <c r="B36" s="36" t="s">
        <v>8</v>
      </c>
      <c r="C36" s="37">
        <v>100000</v>
      </c>
      <c r="D36" s="37">
        <v>75174.2</v>
      </c>
      <c r="E36" s="37"/>
      <c r="F36" s="37">
        <f t="shared" si="4"/>
        <v>75174.2</v>
      </c>
      <c r="G36" s="37">
        <f t="shared" si="3"/>
        <v>-24825.800000000003</v>
      </c>
    </row>
    <row r="37" spans="1:7" ht="27" customHeight="1" x14ac:dyDescent="0.2">
      <c r="A37" s="35" t="s">
        <v>75</v>
      </c>
      <c r="B37" s="36" t="s">
        <v>7</v>
      </c>
      <c r="C37" s="37">
        <v>50000</v>
      </c>
      <c r="D37" s="37">
        <v>37502.83</v>
      </c>
      <c r="E37" s="37"/>
      <c r="F37" s="37">
        <f t="shared" si="4"/>
        <v>37502.83</v>
      </c>
      <c r="G37" s="37">
        <f t="shared" si="3"/>
        <v>-12497.169999999998</v>
      </c>
    </row>
    <row r="38" spans="1:7" ht="28.5" customHeight="1" x14ac:dyDescent="0.2">
      <c r="A38" s="35" t="s">
        <v>75</v>
      </c>
      <c r="B38" s="36" t="s">
        <v>9</v>
      </c>
      <c r="C38" s="37">
        <v>10000</v>
      </c>
      <c r="D38" s="37">
        <v>155.63999999999999</v>
      </c>
      <c r="E38" s="37">
        <v>480</v>
      </c>
      <c r="F38" s="37">
        <f t="shared" si="4"/>
        <v>635.64</v>
      </c>
      <c r="G38" s="37">
        <f t="shared" si="3"/>
        <v>-9364.36</v>
      </c>
    </row>
    <row r="39" spans="1:7" ht="25.5" x14ac:dyDescent="0.2">
      <c r="A39" s="35" t="s">
        <v>75</v>
      </c>
      <c r="B39" s="36" t="s">
        <v>78</v>
      </c>
      <c r="C39" s="37">
        <v>5000</v>
      </c>
      <c r="D39" s="37">
        <v>2500</v>
      </c>
      <c r="E39" s="37"/>
      <c r="F39" s="37">
        <f t="shared" si="4"/>
        <v>2500</v>
      </c>
      <c r="G39" s="37">
        <f t="shared" si="3"/>
        <v>-2500</v>
      </c>
    </row>
    <row r="40" spans="1:7" ht="27.75" customHeight="1" x14ac:dyDescent="0.2">
      <c r="A40" s="35" t="s">
        <v>75</v>
      </c>
      <c r="B40" s="36" t="s">
        <v>79</v>
      </c>
      <c r="C40" s="37">
        <v>25000</v>
      </c>
      <c r="D40" s="37"/>
      <c r="E40" s="37"/>
      <c r="F40" s="37">
        <f t="shared" si="4"/>
        <v>0</v>
      </c>
      <c r="G40" s="37">
        <f t="shared" si="3"/>
        <v>-25000</v>
      </c>
    </row>
    <row r="41" spans="1:7" x14ac:dyDescent="0.2">
      <c r="A41" s="69" t="s">
        <v>80</v>
      </c>
      <c r="B41" s="70"/>
      <c r="C41" s="38">
        <f>SUM(C34:C40)</f>
        <v>350000</v>
      </c>
      <c r="D41" s="38">
        <f>SUM(D34:D40)</f>
        <v>230678.04000000004</v>
      </c>
      <c r="E41" s="38">
        <f>SUM(E34:E40)</f>
        <v>480</v>
      </c>
      <c r="F41" s="38">
        <f>SUM(F34:F40)</f>
        <v>231158.04000000004</v>
      </c>
      <c r="G41" s="38">
        <f>SUM(G34:G40)</f>
        <v>-118841.95999999999</v>
      </c>
    </row>
    <row r="42" spans="1:7" x14ac:dyDescent="0.2">
      <c r="A42" s="35"/>
      <c r="B42" s="36"/>
      <c r="C42" s="37"/>
      <c r="D42" s="37"/>
      <c r="E42" s="37"/>
      <c r="F42" s="37"/>
      <c r="G42" s="37"/>
    </row>
    <row r="43" spans="1:7" ht="28.5" customHeight="1" x14ac:dyDescent="0.2">
      <c r="A43" s="71" t="s">
        <v>81</v>
      </c>
      <c r="B43" s="72"/>
      <c r="C43" s="41">
        <f>C9+C27+C33+C31+C41</f>
        <v>1515000</v>
      </c>
      <c r="D43" s="41">
        <f t="shared" ref="D43:G43" si="5">D9+D27+D33+D31+D41</f>
        <v>1248982.2400000002</v>
      </c>
      <c r="E43" s="41">
        <f t="shared" si="5"/>
        <v>98440.46</v>
      </c>
      <c r="F43" s="41">
        <f t="shared" si="5"/>
        <v>1347422.7</v>
      </c>
      <c r="G43" s="41">
        <f t="shared" si="5"/>
        <v>-167577.29999999999</v>
      </c>
    </row>
    <row r="44" spans="1:7" x14ac:dyDescent="0.2">
      <c r="C44" s="43"/>
      <c r="D44" s="43"/>
      <c r="E44" s="43"/>
      <c r="F44" s="43"/>
      <c r="G44" s="43"/>
    </row>
    <row r="45" spans="1:7" x14ac:dyDescent="0.2">
      <c r="C45" s="43"/>
      <c r="D45" s="43"/>
      <c r="E45" s="43"/>
      <c r="F45" s="43"/>
      <c r="G45" s="43"/>
    </row>
    <row r="46" spans="1:7" x14ac:dyDescent="0.2">
      <c r="C46" s="43"/>
      <c r="D46" s="43"/>
      <c r="E46" s="43"/>
      <c r="F46" s="43"/>
      <c r="G46" s="43"/>
    </row>
    <row r="47" spans="1:7" x14ac:dyDescent="0.2">
      <c r="C47" s="43"/>
      <c r="D47" s="43"/>
      <c r="E47" s="43"/>
      <c r="F47" s="43"/>
      <c r="G47" s="43"/>
    </row>
    <row r="48" spans="1:7" x14ac:dyDescent="0.2">
      <c r="C48" s="43"/>
      <c r="D48" s="43"/>
      <c r="E48" s="43"/>
      <c r="F48" s="43"/>
      <c r="G48" s="43"/>
    </row>
    <row r="49" spans="3:7" x14ac:dyDescent="0.2">
      <c r="C49" s="43"/>
      <c r="D49" s="43"/>
      <c r="E49" s="43"/>
      <c r="F49" s="43"/>
      <c r="G49" s="43"/>
    </row>
  </sheetData>
  <mergeCells count="9">
    <mergeCell ref="A33:B33"/>
    <mergeCell ref="A41:B41"/>
    <mergeCell ref="A43:B43"/>
    <mergeCell ref="A1:G1"/>
    <mergeCell ref="A2:G2"/>
    <mergeCell ref="A3:G3"/>
    <mergeCell ref="A9:B9"/>
    <mergeCell ref="A27:B27"/>
    <mergeCell ref="A31:B31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="120" zoomScaleNormal="120" workbookViewId="0">
      <selection activeCell="E32" sqref="E32"/>
    </sheetView>
  </sheetViews>
  <sheetFormatPr defaultRowHeight="12.75" x14ac:dyDescent="0.2"/>
  <cols>
    <col min="1" max="1" width="12.140625" style="42" customWidth="1"/>
    <col min="2" max="2" width="23.140625" style="27" customWidth="1"/>
    <col min="3" max="3" width="13.5703125" style="27" customWidth="1"/>
    <col min="4" max="4" width="12.42578125" style="27" customWidth="1"/>
    <col min="5" max="5" width="12" style="27" customWidth="1"/>
    <col min="6" max="6" width="13.28515625" style="27" customWidth="1"/>
    <col min="7" max="7" width="12.7109375" style="27" customWidth="1"/>
    <col min="8" max="256" width="9.140625" style="27"/>
    <col min="257" max="257" width="12.140625" style="27" customWidth="1"/>
    <col min="258" max="258" width="23.140625" style="27" customWidth="1"/>
    <col min="259" max="259" width="13.5703125" style="27" customWidth="1"/>
    <col min="260" max="260" width="12.42578125" style="27" customWidth="1"/>
    <col min="261" max="261" width="12" style="27" customWidth="1"/>
    <col min="262" max="262" width="13.28515625" style="27" customWidth="1"/>
    <col min="263" max="263" width="12.7109375" style="27" customWidth="1"/>
    <col min="264" max="512" width="9.140625" style="27"/>
    <col min="513" max="513" width="12.140625" style="27" customWidth="1"/>
    <col min="514" max="514" width="23.140625" style="27" customWidth="1"/>
    <col min="515" max="515" width="13.5703125" style="27" customWidth="1"/>
    <col min="516" max="516" width="12.42578125" style="27" customWidth="1"/>
    <col min="517" max="517" width="12" style="27" customWidth="1"/>
    <col min="518" max="518" width="13.28515625" style="27" customWidth="1"/>
    <col min="519" max="519" width="12.7109375" style="27" customWidth="1"/>
    <col min="520" max="768" width="9.140625" style="27"/>
    <col min="769" max="769" width="12.140625" style="27" customWidth="1"/>
    <col min="770" max="770" width="23.140625" style="27" customWidth="1"/>
    <col min="771" max="771" width="13.5703125" style="27" customWidth="1"/>
    <col min="772" max="772" width="12.42578125" style="27" customWidth="1"/>
    <col min="773" max="773" width="12" style="27" customWidth="1"/>
    <col min="774" max="774" width="13.28515625" style="27" customWidth="1"/>
    <col min="775" max="775" width="12.7109375" style="27" customWidth="1"/>
    <col min="776" max="1024" width="9.140625" style="27"/>
    <col min="1025" max="1025" width="12.140625" style="27" customWidth="1"/>
    <col min="1026" max="1026" width="23.140625" style="27" customWidth="1"/>
    <col min="1027" max="1027" width="13.5703125" style="27" customWidth="1"/>
    <col min="1028" max="1028" width="12.42578125" style="27" customWidth="1"/>
    <col min="1029" max="1029" width="12" style="27" customWidth="1"/>
    <col min="1030" max="1030" width="13.28515625" style="27" customWidth="1"/>
    <col min="1031" max="1031" width="12.7109375" style="27" customWidth="1"/>
    <col min="1032" max="1280" width="9.140625" style="27"/>
    <col min="1281" max="1281" width="12.140625" style="27" customWidth="1"/>
    <col min="1282" max="1282" width="23.140625" style="27" customWidth="1"/>
    <col min="1283" max="1283" width="13.5703125" style="27" customWidth="1"/>
    <col min="1284" max="1284" width="12.42578125" style="27" customWidth="1"/>
    <col min="1285" max="1285" width="12" style="27" customWidth="1"/>
    <col min="1286" max="1286" width="13.28515625" style="27" customWidth="1"/>
    <col min="1287" max="1287" width="12.7109375" style="27" customWidth="1"/>
    <col min="1288" max="1536" width="9.140625" style="27"/>
    <col min="1537" max="1537" width="12.140625" style="27" customWidth="1"/>
    <col min="1538" max="1538" width="23.140625" style="27" customWidth="1"/>
    <col min="1539" max="1539" width="13.5703125" style="27" customWidth="1"/>
    <col min="1540" max="1540" width="12.42578125" style="27" customWidth="1"/>
    <col min="1541" max="1541" width="12" style="27" customWidth="1"/>
    <col min="1542" max="1542" width="13.28515625" style="27" customWidth="1"/>
    <col min="1543" max="1543" width="12.7109375" style="27" customWidth="1"/>
    <col min="1544" max="1792" width="9.140625" style="27"/>
    <col min="1793" max="1793" width="12.140625" style="27" customWidth="1"/>
    <col min="1794" max="1794" width="23.140625" style="27" customWidth="1"/>
    <col min="1795" max="1795" width="13.5703125" style="27" customWidth="1"/>
    <col min="1796" max="1796" width="12.42578125" style="27" customWidth="1"/>
    <col min="1797" max="1797" width="12" style="27" customWidth="1"/>
    <col min="1798" max="1798" width="13.28515625" style="27" customWidth="1"/>
    <col min="1799" max="1799" width="12.7109375" style="27" customWidth="1"/>
    <col min="1800" max="2048" width="9.140625" style="27"/>
    <col min="2049" max="2049" width="12.140625" style="27" customWidth="1"/>
    <col min="2050" max="2050" width="23.140625" style="27" customWidth="1"/>
    <col min="2051" max="2051" width="13.5703125" style="27" customWidth="1"/>
    <col min="2052" max="2052" width="12.42578125" style="27" customWidth="1"/>
    <col min="2053" max="2053" width="12" style="27" customWidth="1"/>
    <col min="2054" max="2054" width="13.28515625" style="27" customWidth="1"/>
    <col min="2055" max="2055" width="12.7109375" style="27" customWidth="1"/>
    <col min="2056" max="2304" width="9.140625" style="27"/>
    <col min="2305" max="2305" width="12.140625" style="27" customWidth="1"/>
    <col min="2306" max="2306" width="23.140625" style="27" customWidth="1"/>
    <col min="2307" max="2307" width="13.5703125" style="27" customWidth="1"/>
    <col min="2308" max="2308" width="12.42578125" style="27" customWidth="1"/>
    <col min="2309" max="2309" width="12" style="27" customWidth="1"/>
    <col min="2310" max="2310" width="13.28515625" style="27" customWidth="1"/>
    <col min="2311" max="2311" width="12.7109375" style="27" customWidth="1"/>
    <col min="2312" max="2560" width="9.140625" style="27"/>
    <col min="2561" max="2561" width="12.140625" style="27" customWidth="1"/>
    <col min="2562" max="2562" width="23.140625" style="27" customWidth="1"/>
    <col min="2563" max="2563" width="13.5703125" style="27" customWidth="1"/>
    <col min="2564" max="2564" width="12.42578125" style="27" customWidth="1"/>
    <col min="2565" max="2565" width="12" style="27" customWidth="1"/>
    <col min="2566" max="2566" width="13.28515625" style="27" customWidth="1"/>
    <col min="2567" max="2567" width="12.7109375" style="27" customWidth="1"/>
    <col min="2568" max="2816" width="9.140625" style="27"/>
    <col min="2817" max="2817" width="12.140625" style="27" customWidth="1"/>
    <col min="2818" max="2818" width="23.140625" style="27" customWidth="1"/>
    <col min="2819" max="2819" width="13.5703125" style="27" customWidth="1"/>
    <col min="2820" max="2820" width="12.42578125" style="27" customWidth="1"/>
    <col min="2821" max="2821" width="12" style="27" customWidth="1"/>
    <col min="2822" max="2822" width="13.28515625" style="27" customWidth="1"/>
    <col min="2823" max="2823" width="12.7109375" style="27" customWidth="1"/>
    <col min="2824" max="3072" width="9.140625" style="27"/>
    <col min="3073" max="3073" width="12.140625" style="27" customWidth="1"/>
    <col min="3074" max="3074" width="23.140625" style="27" customWidth="1"/>
    <col min="3075" max="3075" width="13.5703125" style="27" customWidth="1"/>
    <col min="3076" max="3076" width="12.42578125" style="27" customWidth="1"/>
    <col min="3077" max="3077" width="12" style="27" customWidth="1"/>
    <col min="3078" max="3078" width="13.28515625" style="27" customWidth="1"/>
    <col min="3079" max="3079" width="12.7109375" style="27" customWidth="1"/>
    <col min="3080" max="3328" width="9.140625" style="27"/>
    <col min="3329" max="3329" width="12.140625" style="27" customWidth="1"/>
    <col min="3330" max="3330" width="23.140625" style="27" customWidth="1"/>
    <col min="3331" max="3331" width="13.5703125" style="27" customWidth="1"/>
    <col min="3332" max="3332" width="12.42578125" style="27" customWidth="1"/>
    <col min="3333" max="3333" width="12" style="27" customWidth="1"/>
    <col min="3334" max="3334" width="13.28515625" style="27" customWidth="1"/>
    <col min="3335" max="3335" width="12.7109375" style="27" customWidth="1"/>
    <col min="3336" max="3584" width="9.140625" style="27"/>
    <col min="3585" max="3585" width="12.140625" style="27" customWidth="1"/>
    <col min="3586" max="3586" width="23.140625" style="27" customWidth="1"/>
    <col min="3587" max="3587" width="13.5703125" style="27" customWidth="1"/>
    <col min="3588" max="3588" width="12.42578125" style="27" customWidth="1"/>
    <col min="3589" max="3589" width="12" style="27" customWidth="1"/>
    <col min="3590" max="3590" width="13.28515625" style="27" customWidth="1"/>
    <col min="3591" max="3591" width="12.7109375" style="27" customWidth="1"/>
    <col min="3592" max="3840" width="9.140625" style="27"/>
    <col min="3841" max="3841" width="12.140625" style="27" customWidth="1"/>
    <col min="3842" max="3842" width="23.140625" style="27" customWidth="1"/>
    <col min="3843" max="3843" width="13.5703125" style="27" customWidth="1"/>
    <col min="3844" max="3844" width="12.42578125" style="27" customWidth="1"/>
    <col min="3845" max="3845" width="12" style="27" customWidth="1"/>
    <col min="3846" max="3846" width="13.28515625" style="27" customWidth="1"/>
    <col min="3847" max="3847" width="12.7109375" style="27" customWidth="1"/>
    <col min="3848" max="4096" width="9.140625" style="27"/>
    <col min="4097" max="4097" width="12.140625" style="27" customWidth="1"/>
    <col min="4098" max="4098" width="23.140625" style="27" customWidth="1"/>
    <col min="4099" max="4099" width="13.5703125" style="27" customWidth="1"/>
    <col min="4100" max="4100" width="12.42578125" style="27" customWidth="1"/>
    <col min="4101" max="4101" width="12" style="27" customWidth="1"/>
    <col min="4102" max="4102" width="13.28515625" style="27" customWidth="1"/>
    <col min="4103" max="4103" width="12.7109375" style="27" customWidth="1"/>
    <col min="4104" max="4352" width="9.140625" style="27"/>
    <col min="4353" max="4353" width="12.140625" style="27" customWidth="1"/>
    <col min="4354" max="4354" width="23.140625" style="27" customWidth="1"/>
    <col min="4355" max="4355" width="13.5703125" style="27" customWidth="1"/>
    <col min="4356" max="4356" width="12.42578125" style="27" customWidth="1"/>
    <col min="4357" max="4357" width="12" style="27" customWidth="1"/>
    <col min="4358" max="4358" width="13.28515625" style="27" customWidth="1"/>
    <col min="4359" max="4359" width="12.7109375" style="27" customWidth="1"/>
    <col min="4360" max="4608" width="9.140625" style="27"/>
    <col min="4609" max="4609" width="12.140625" style="27" customWidth="1"/>
    <col min="4610" max="4610" width="23.140625" style="27" customWidth="1"/>
    <col min="4611" max="4611" width="13.5703125" style="27" customWidth="1"/>
    <col min="4612" max="4612" width="12.42578125" style="27" customWidth="1"/>
    <col min="4613" max="4613" width="12" style="27" customWidth="1"/>
    <col min="4614" max="4614" width="13.28515625" style="27" customWidth="1"/>
    <col min="4615" max="4615" width="12.7109375" style="27" customWidth="1"/>
    <col min="4616" max="4864" width="9.140625" style="27"/>
    <col min="4865" max="4865" width="12.140625" style="27" customWidth="1"/>
    <col min="4866" max="4866" width="23.140625" style="27" customWidth="1"/>
    <col min="4867" max="4867" width="13.5703125" style="27" customWidth="1"/>
    <col min="4868" max="4868" width="12.42578125" style="27" customWidth="1"/>
    <col min="4869" max="4869" width="12" style="27" customWidth="1"/>
    <col min="4870" max="4870" width="13.28515625" style="27" customWidth="1"/>
    <col min="4871" max="4871" width="12.7109375" style="27" customWidth="1"/>
    <col min="4872" max="5120" width="9.140625" style="27"/>
    <col min="5121" max="5121" width="12.140625" style="27" customWidth="1"/>
    <col min="5122" max="5122" width="23.140625" style="27" customWidth="1"/>
    <col min="5123" max="5123" width="13.5703125" style="27" customWidth="1"/>
    <col min="5124" max="5124" width="12.42578125" style="27" customWidth="1"/>
    <col min="5125" max="5125" width="12" style="27" customWidth="1"/>
    <col min="5126" max="5126" width="13.28515625" style="27" customWidth="1"/>
    <col min="5127" max="5127" width="12.7109375" style="27" customWidth="1"/>
    <col min="5128" max="5376" width="9.140625" style="27"/>
    <col min="5377" max="5377" width="12.140625" style="27" customWidth="1"/>
    <col min="5378" max="5378" width="23.140625" style="27" customWidth="1"/>
    <col min="5379" max="5379" width="13.5703125" style="27" customWidth="1"/>
    <col min="5380" max="5380" width="12.42578125" style="27" customWidth="1"/>
    <col min="5381" max="5381" width="12" style="27" customWidth="1"/>
    <col min="5382" max="5382" width="13.28515625" style="27" customWidth="1"/>
    <col min="5383" max="5383" width="12.7109375" style="27" customWidth="1"/>
    <col min="5384" max="5632" width="9.140625" style="27"/>
    <col min="5633" max="5633" width="12.140625" style="27" customWidth="1"/>
    <col min="5634" max="5634" width="23.140625" style="27" customWidth="1"/>
    <col min="5635" max="5635" width="13.5703125" style="27" customWidth="1"/>
    <col min="5636" max="5636" width="12.42578125" style="27" customWidth="1"/>
    <col min="5637" max="5637" width="12" style="27" customWidth="1"/>
    <col min="5638" max="5638" width="13.28515625" style="27" customWidth="1"/>
    <col min="5639" max="5639" width="12.7109375" style="27" customWidth="1"/>
    <col min="5640" max="5888" width="9.140625" style="27"/>
    <col min="5889" max="5889" width="12.140625" style="27" customWidth="1"/>
    <col min="5890" max="5890" width="23.140625" style="27" customWidth="1"/>
    <col min="5891" max="5891" width="13.5703125" style="27" customWidth="1"/>
    <col min="5892" max="5892" width="12.42578125" style="27" customWidth="1"/>
    <col min="5893" max="5893" width="12" style="27" customWidth="1"/>
    <col min="5894" max="5894" width="13.28515625" style="27" customWidth="1"/>
    <col min="5895" max="5895" width="12.7109375" style="27" customWidth="1"/>
    <col min="5896" max="6144" width="9.140625" style="27"/>
    <col min="6145" max="6145" width="12.140625" style="27" customWidth="1"/>
    <col min="6146" max="6146" width="23.140625" style="27" customWidth="1"/>
    <col min="6147" max="6147" width="13.5703125" style="27" customWidth="1"/>
    <col min="6148" max="6148" width="12.42578125" style="27" customWidth="1"/>
    <col min="6149" max="6149" width="12" style="27" customWidth="1"/>
    <col min="6150" max="6150" width="13.28515625" style="27" customWidth="1"/>
    <col min="6151" max="6151" width="12.7109375" style="27" customWidth="1"/>
    <col min="6152" max="6400" width="9.140625" style="27"/>
    <col min="6401" max="6401" width="12.140625" style="27" customWidth="1"/>
    <col min="6402" max="6402" width="23.140625" style="27" customWidth="1"/>
    <col min="6403" max="6403" width="13.5703125" style="27" customWidth="1"/>
    <col min="6404" max="6404" width="12.42578125" style="27" customWidth="1"/>
    <col min="6405" max="6405" width="12" style="27" customWidth="1"/>
    <col min="6406" max="6406" width="13.28515625" style="27" customWidth="1"/>
    <col min="6407" max="6407" width="12.7109375" style="27" customWidth="1"/>
    <col min="6408" max="6656" width="9.140625" style="27"/>
    <col min="6657" max="6657" width="12.140625" style="27" customWidth="1"/>
    <col min="6658" max="6658" width="23.140625" style="27" customWidth="1"/>
    <col min="6659" max="6659" width="13.5703125" style="27" customWidth="1"/>
    <col min="6660" max="6660" width="12.42578125" style="27" customWidth="1"/>
    <col min="6661" max="6661" width="12" style="27" customWidth="1"/>
    <col min="6662" max="6662" width="13.28515625" style="27" customWidth="1"/>
    <col min="6663" max="6663" width="12.7109375" style="27" customWidth="1"/>
    <col min="6664" max="6912" width="9.140625" style="27"/>
    <col min="6913" max="6913" width="12.140625" style="27" customWidth="1"/>
    <col min="6914" max="6914" width="23.140625" style="27" customWidth="1"/>
    <col min="6915" max="6915" width="13.5703125" style="27" customWidth="1"/>
    <col min="6916" max="6916" width="12.42578125" style="27" customWidth="1"/>
    <col min="6917" max="6917" width="12" style="27" customWidth="1"/>
    <col min="6918" max="6918" width="13.28515625" style="27" customWidth="1"/>
    <col min="6919" max="6919" width="12.7109375" style="27" customWidth="1"/>
    <col min="6920" max="7168" width="9.140625" style="27"/>
    <col min="7169" max="7169" width="12.140625" style="27" customWidth="1"/>
    <col min="7170" max="7170" width="23.140625" style="27" customWidth="1"/>
    <col min="7171" max="7171" width="13.5703125" style="27" customWidth="1"/>
    <col min="7172" max="7172" width="12.42578125" style="27" customWidth="1"/>
    <col min="7173" max="7173" width="12" style="27" customWidth="1"/>
    <col min="7174" max="7174" width="13.28515625" style="27" customWidth="1"/>
    <col min="7175" max="7175" width="12.7109375" style="27" customWidth="1"/>
    <col min="7176" max="7424" width="9.140625" style="27"/>
    <col min="7425" max="7425" width="12.140625" style="27" customWidth="1"/>
    <col min="7426" max="7426" width="23.140625" style="27" customWidth="1"/>
    <col min="7427" max="7427" width="13.5703125" style="27" customWidth="1"/>
    <col min="7428" max="7428" width="12.42578125" style="27" customWidth="1"/>
    <col min="7429" max="7429" width="12" style="27" customWidth="1"/>
    <col min="7430" max="7430" width="13.28515625" style="27" customWidth="1"/>
    <col min="7431" max="7431" width="12.7109375" style="27" customWidth="1"/>
    <col min="7432" max="7680" width="9.140625" style="27"/>
    <col min="7681" max="7681" width="12.140625" style="27" customWidth="1"/>
    <col min="7682" max="7682" width="23.140625" style="27" customWidth="1"/>
    <col min="7683" max="7683" width="13.5703125" style="27" customWidth="1"/>
    <col min="7684" max="7684" width="12.42578125" style="27" customWidth="1"/>
    <col min="7685" max="7685" width="12" style="27" customWidth="1"/>
    <col min="7686" max="7686" width="13.28515625" style="27" customWidth="1"/>
    <col min="7687" max="7687" width="12.7109375" style="27" customWidth="1"/>
    <col min="7688" max="7936" width="9.140625" style="27"/>
    <col min="7937" max="7937" width="12.140625" style="27" customWidth="1"/>
    <col min="7938" max="7938" width="23.140625" style="27" customWidth="1"/>
    <col min="7939" max="7939" width="13.5703125" style="27" customWidth="1"/>
    <col min="7940" max="7940" width="12.42578125" style="27" customWidth="1"/>
    <col min="7941" max="7941" width="12" style="27" customWidth="1"/>
    <col min="7942" max="7942" width="13.28515625" style="27" customWidth="1"/>
    <col min="7943" max="7943" width="12.7109375" style="27" customWidth="1"/>
    <col min="7944" max="8192" width="9.140625" style="27"/>
    <col min="8193" max="8193" width="12.140625" style="27" customWidth="1"/>
    <col min="8194" max="8194" width="23.140625" style="27" customWidth="1"/>
    <col min="8195" max="8195" width="13.5703125" style="27" customWidth="1"/>
    <col min="8196" max="8196" width="12.42578125" style="27" customWidth="1"/>
    <col min="8197" max="8197" width="12" style="27" customWidth="1"/>
    <col min="8198" max="8198" width="13.28515625" style="27" customWidth="1"/>
    <col min="8199" max="8199" width="12.7109375" style="27" customWidth="1"/>
    <col min="8200" max="8448" width="9.140625" style="27"/>
    <col min="8449" max="8449" width="12.140625" style="27" customWidth="1"/>
    <col min="8450" max="8450" width="23.140625" style="27" customWidth="1"/>
    <col min="8451" max="8451" width="13.5703125" style="27" customWidth="1"/>
    <col min="8452" max="8452" width="12.42578125" style="27" customWidth="1"/>
    <col min="8453" max="8453" width="12" style="27" customWidth="1"/>
    <col min="8454" max="8454" width="13.28515625" style="27" customWidth="1"/>
    <col min="8455" max="8455" width="12.7109375" style="27" customWidth="1"/>
    <col min="8456" max="8704" width="9.140625" style="27"/>
    <col min="8705" max="8705" width="12.140625" style="27" customWidth="1"/>
    <col min="8706" max="8706" width="23.140625" style="27" customWidth="1"/>
    <col min="8707" max="8707" width="13.5703125" style="27" customWidth="1"/>
    <col min="8708" max="8708" width="12.42578125" style="27" customWidth="1"/>
    <col min="8709" max="8709" width="12" style="27" customWidth="1"/>
    <col min="8710" max="8710" width="13.28515625" style="27" customWidth="1"/>
    <col min="8711" max="8711" width="12.7109375" style="27" customWidth="1"/>
    <col min="8712" max="8960" width="9.140625" style="27"/>
    <col min="8961" max="8961" width="12.140625" style="27" customWidth="1"/>
    <col min="8962" max="8962" width="23.140625" style="27" customWidth="1"/>
    <col min="8963" max="8963" width="13.5703125" style="27" customWidth="1"/>
    <col min="8964" max="8964" width="12.42578125" style="27" customWidth="1"/>
    <col min="8965" max="8965" width="12" style="27" customWidth="1"/>
    <col min="8966" max="8966" width="13.28515625" style="27" customWidth="1"/>
    <col min="8967" max="8967" width="12.7109375" style="27" customWidth="1"/>
    <col min="8968" max="9216" width="9.140625" style="27"/>
    <col min="9217" max="9217" width="12.140625" style="27" customWidth="1"/>
    <col min="9218" max="9218" width="23.140625" style="27" customWidth="1"/>
    <col min="9219" max="9219" width="13.5703125" style="27" customWidth="1"/>
    <col min="9220" max="9220" width="12.42578125" style="27" customWidth="1"/>
    <col min="9221" max="9221" width="12" style="27" customWidth="1"/>
    <col min="9222" max="9222" width="13.28515625" style="27" customWidth="1"/>
    <col min="9223" max="9223" width="12.7109375" style="27" customWidth="1"/>
    <col min="9224" max="9472" width="9.140625" style="27"/>
    <col min="9473" max="9473" width="12.140625" style="27" customWidth="1"/>
    <col min="9474" max="9474" width="23.140625" style="27" customWidth="1"/>
    <col min="9475" max="9475" width="13.5703125" style="27" customWidth="1"/>
    <col min="9476" max="9476" width="12.42578125" style="27" customWidth="1"/>
    <col min="9477" max="9477" width="12" style="27" customWidth="1"/>
    <col min="9478" max="9478" width="13.28515625" style="27" customWidth="1"/>
    <col min="9479" max="9479" width="12.7109375" style="27" customWidth="1"/>
    <col min="9480" max="9728" width="9.140625" style="27"/>
    <col min="9729" max="9729" width="12.140625" style="27" customWidth="1"/>
    <col min="9730" max="9730" width="23.140625" style="27" customWidth="1"/>
    <col min="9731" max="9731" width="13.5703125" style="27" customWidth="1"/>
    <col min="9732" max="9732" width="12.42578125" style="27" customWidth="1"/>
    <col min="9733" max="9733" width="12" style="27" customWidth="1"/>
    <col min="9734" max="9734" width="13.28515625" style="27" customWidth="1"/>
    <col min="9735" max="9735" width="12.7109375" style="27" customWidth="1"/>
    <col min="9736" max="9984" width="9.140625" style="27"/>
    <col min="9985" max="9985" width="12.140625" style="27" customWidth="1"/>
    <col min="9986" max="9986" width="23.140625" style="27" customWidth="1"/>
    <col min="9987" max="9987" width="13.5703125" style="27" customWidth="1"/>
    <col min="9988" max="9988" width="12.42578125" style="27" customWidth="1"/>
    <col min="9989" max="9989" width="12" style="27" customWidth="1"/>
    <col min="9990" max="9990" width="13.28515625" style="27" customWidth="1"/>
    <col min="9991" max="9991" width="12.7109375" style="27" customWidth="1"/>
    <col min="9992" max="10240" width="9.140625" style="27"/>
    <col min="10241" max="10241" width="12.140625" style="27" customWidth="1"/>
    <col min="10242" max="10242" width="23.140625" style="27" customWidth="1"/>
    <col min="10243" max="10243" width="13.5703125" style="27" customWidth="1"/>
    <col min="10244" max="10244" width="12.42578125" style="27" customWidth="1"/>
    <col min="10245" max="10245" width="12" style="27" customWidth="1"/>
    <col min="10246" max="10246" width="13.28515625" style="27" customWidth="1"/>
    <col min="10247" max="10247" width="12.7109375" style="27" customWidth="1"/>
    <col min="10248" max="10496" width="9.140625" style="27"/>
    <col min="10497" max="10497" width="12.140625" style="27" customWidth="1"/>
    <col min="10498" max="10498" width="23.140625" style="27" customWidth="1"/>
    <col min="10499" max="10499" width="13.5703125" style="27" customWidth="1"/>
    <col min="10500" max="10500" width="12.42578125" style="27" customWidth="1"/>
    <col min="10501" max="10501" width="12" style="27" customWidth="1"/>
    <col min="10502" max="10502" width="13.28515625" style="27" customWidth="1"/>
    <col min="10503" max="10503" width="12.7109375" style="27" customWidth="1"/>
    <col min="10504" max="10752" width="9.140625" style="27"/>
    <col min="10753" max="10753" width="12.140625" style="27" customWidth="1"/>
    <col min="10754" max="10754" width="23.140625" style="27" customWidth="1"/>
    <col min="10755" max="10755" width="13.5703125" style="27" customWidth="1"/>
    <col min="10756" max="10756" width="12.42578125" style="27" customWidth="1"/>
    <col min="10757" max="10757" width="12" style="27" customWidth="1"/>
    <col min="10758" max="10758" width="13.28515625" style="27" customWidth="1"/>
    <col min="10759" max="10759" width="12.7109375" style="27" customWidth="1"/>
    <col min="10760" max="11008" width="9.140625" style="27"/>
    <col min="11009" max="11009" width="12.140625" style="27" customWidth="1"/>
    <col min="11010" max="11010" width="23.140625" style="27" customWidth="1"/>
    <col min="11011" max="11011" width="13.5703125" style="27" customWidth="1"/>
    <col min="11012" max="11012" width="12.42578125" style="27" customWidth="1"/>
    <col min="11013" max="11013" width="12" style="27" customWidth="1"/>
    <col min="11014" max="11014" width="13.28515625" style="27" customWidth="1"/>
    <col min="11015" max="11015" width="12.7109375" style="27" customWidth="1"/>
    <col min="11016" max="11264" width="9.140625" style="27"/>
    <col min="11265" max="11265" width="12.140625" style="27" customWidth="1"/>
    <col min="11266" max="11266" width="23.140625" style="27" customWidth="1"/>
    <col min="11267" max="11267" width="13.5703125" style="27" customWidth="1"/>
    <col min="11268" max="11268" width="12.42578125" style="27" customWidth="1"/>
    <col min="11269" max="11269" width="12" style="27" customWidth="1"/>
    <col min="11270" max="11270" width="13.28515625" style="27" customWidth="1"/>
    <col min="11271" max="11271" width="12.7109375" style="27" customWidth="1"/>
    <col min="11272" max="11520" width="9.140625" style="27"/>
    <col min="11521" max="11521" width="12.140625" style="27" customWidth="1"/>
    <col min="11522" max="11522" width="23.140625" style="27" customWidth="1"/>
    <col min="11523" max="11523" width="13.5703125" style="27" customWidth="1"/>
    <col min="11524" max="11524" width="12.42578125" style="27" customWidth="1"/>
    <col min="11525" max="11525" width="12" style="27" customWidth="1"/>
    <col min="11526" max="11526" width="13.28515625" style="27" customWidth="1"/>
    <col min="11527" max="11527" width="12.7109375" style="27" customWidth="1"/>
    <col min="11528" max="11776" width="9.140625" style="27"/>
    <col min="11777" max="11777" width="12.140625" style="27" customWidth="1"/>
    <col min="11778" max="11778" width="23.140625" style="27" customWidth="1"/>
    <col min="11779" max="11779" width="13.5703125" style="27" customWidth="1"/>
    <col min="11780" max="11780" width="12.42578125" style="27" customWidth="1"/>
    <col min="11781" max="11781" width="12" style="27" customWidth="1"/>
    <col min="11782" max="11782" width="13.28515625" style="27" customWidth="1"/>
    <col min="11783" max="11783" width="12.7109375" style="27" customWidth="1"/>
    <col min="11784" max="12032" width="9.140625" style="27"/>
    <col min="12033" max="12033" width="12.140625" style="27" customWidth="1"/>
    <col min="12034" max="12034" width="23.140625" style="27" customWidth="1"/>
    <col min="12035" max="12035" width="13.5703125" style="27" customWidth="1"/>
    <col min="12036" max="12036" width="12.42578125" style="27" customWidth="1"/>
    <col min="12037" max="12037" width="12" style="27" customWidth="1"/>
    <col min="12038" max="12038" width="13.28515625" style="27" customWidth="1"/>
    <col min="12039" max="12039" width="12.7109375" style="27" customWidth="1"/>
    <col min="12040" max="12288" width="9.140625" style="27"/>
    <col min="12289" max="12289" width="12.140625" style="27" customWidth="1"/>
    <col min="12290" max="12290" width="23.140625" style="27" customWidth="1"/>
    <col min="12291" max="12291" width="13.5703125" style="27" customWidth="1"/>
    <col min="12292" max="12292" width="12.42578125" style="27" customWidth="1"/>
    <col min="12293" max="12293" width="12" style="27" customWidth="1"/>
    <col min="12294" max="12294" width="13.28515625" style="27" customWidth="1"/>
    <col min="12295" max="12295" width="12.7109375" style="27" customWidth="1"/>
    <col min="12296" max="12544" width="9.140625" style="27"/>
    <col min="12545" max="12545" width="12.140625" style="27" customWidth="1"/>
    <col min="12546" max="12546" width="23.140625" style="27" customWidth="1"/>
    <col min="12547" max="12547" width="13.5703125" style="27" customWidth="1"/>
    <col min="12548" max="12548" width="12.42578125" style="27" customWidth="1"/>
    <col min="12549" max="12549" width="12" style="27" customWidth="1"/>
    <col min="12550" max="12550" width="13.28515625" style="27" customWidth="1"/>
    <col min="12551" max="12551" width="12.7109375" style="27" customWidth="1"/>
    <col min="12552" max="12800" width="9.140625" style="27"/>
    <col min="12801" max="12801" width="12.140625" style="27" customWidth="1"/>
    <col min="12802" max="12802" width="23.140625" style="27" customWidth="1"/>
    <col min="12803" max="12803" width="13.5703125" style="27" customWidth="1"/>
    <col min="12804" max="12804" width="12.42578125" style="27" customWidth="1"/>
    <col min="12805" max="12805" width="12" style="27" customWidth="1"/>
    <col min="12806" max="12806" width="13.28515625" style="27" customWidth="1"/>
    <col min="12807" max="12807" width="12.7109375" style="27" customWidth="1"/>
    <col min="12808" max="13056" width="9.140625" style="27"/>
    <col min="13057" max="13057" width="12.140625" style="27" customWidth="1"/>
    <col min="13058" max="13058" width="23.140625" style="27" customWidth="1"/>
    <col min="13059" max="13059" width="13.5703125" style="27" customWidth="1"/>
    <col min="13060" max="13060" width="12.42578125" style="27" customWidth="1"/>
    <col min="13061" max="13061" width="12" style="27" customWidth="1"/>
    <col min="13062" max="13062" width="13.28515625" style="27" customWidth="1"/>
    <col min="13063" max="13063" width="12.7109375" style="27" customWidth="1"/>
    <col min="13064" max="13312" width="9.140625" style="27"/>
    <col min="13313" max="13313" width="12.140625" style="27" customWidth="1"/>
    <col min="13314" max="13314" width="23.140625" style="27" customWidth="1"/>
    <col min="13315" max="13315" width="13.5703125" style="27" customWidth="1"/>
    <col min="13316" max="13316" width="12.42578125" style="27" customWidth="1"/>
    <col min="13317" max="13317" width="12" style="27" customWidth="1"/>
    <col min="13318" max="13318" width="13.28515625" style="27" customWidth="1"/>
    <col min="13319" max="13319" width="12.7109375" style="27" customWidth="1"/>
    <col min="13320" max="13568" width="9.140625" style="27"/>
    <col min="13569" max="13569" width="12.140625" style="27" customWidth="1"/>
    <col min="13570" max="13570" width="23.140625" style="27" customWidth="1"/>
    <col min="13571" max="13571" width="13.5703125" style="27" customWidth="1"/>
    <col min="13572" max="13572" width="12.42578125" style="27" customWidth="1"/>
    <col min="13573" max="13573" width="12" style="27" customWidth="1"/>
    <col min="13574" max="13574" width="13.28515625" style="27" customWidth="1"/>
    <col min="13575" max="13575" width="12.7109375" style="27" customWidth="1"/>
    <col min="13576" max="13824" width="9.140625" style="27"/>
    <col min="13825" max="13825" width="12.140625" style="27" customWidth="1"/>
    <col min="13826" max="13826" width="23.140625" style="27" customWidth="1"/>
    <col min="13827" max="13827" width="13.5703125" style="27" customWidth="1"/>
    <col min="13828" max="13828" width="12.42578125" style="27" customWidth="1"/>
    <col min="13829" max="13829" width="12" style="27" customWidth="1"/>
    <col min="13830" max="13830" width="13.28515625" style="27" customWidth="1"/>
    <col min="13831" max="13831" width="12.7109375" style="27" customWidth="1"/>
    <col min="13832" max="14080" width="9.140625" style="27"/>
    <col min="14081" max="14081" width="12.140625" style="27" customWidth="1"/>
    <col min="14082" max="14082" width="23.140625" style="27" customWidth="1"/>
    <col min="14083" max="14083" width="13.5703125" style="27" customWidth="1"/>
    <col min="14084" max="14084" width="12.42578125" style="27" customWidth="1"/>
    <col min="14085" max="14085" width="12" style="27" customWidth="1"/>
    <col min="14086" max="14086" width="13.28515625" style="27" customWidth="1"/>
    <col min="14087" max="14087" width="12.7109375" style="27" customWidth="1"/>
    <col min="14088" max="14336" width="9.140625" style="27"/>
    <col min="14337" max="14337" width="12.140625" style="27" customWidth="1"/>
    <col min="14338" max="14338" width="23.140625" style="27" customWidth="1"/>
    <col min="14339" max="14339" width="13.5703125" style="27" customWidth="1"/>
    <col min="14340" max="14340" width="12.42578125" style="27" customWidth="1"/>
    <col min="14341" max="14341" width="12" style="27" customWidth="1"/>
    <col min="14342" max="14342" width="13.28515625" style="27" customWidth="1"/>
    <col min="14343" max="14343" width="12.7109375" style="27" customWidth="1"/>
    <col min="14344" max="14592" width="9.140625" style="27"/>
    <col min="14593" max="14593" width="12.140625" style="27" customWidth="1"/>
    <col min="14594" max="14594" width="23.140625" style="27" customWidth="1"/>
    <col min="14595" max="14595" width="13.5703125" style="27" customWidth="1"/>
    <col min="14596" max="14596" width="12.42578125" style="27" customWidth="1"/>
    <col min="14597" max="14597" width="12" style="27" customWidth="1"/>
    <col min="14598" max="14598" width="13.28515625" style="27" customWidth="1"/>
    <col min="14599" max="14599" width="12.7109375" style="27" customWidth="1"/>
    <col min="14600" max="14848" width="9.140625" style="27"/>
    <col min="14849" max="14849" width="12.140625" style="27" customWidth="1"/>
    <col min="14850" max="14850" width="23.140625" style="27" customWidth="1"/>
    <col min="14851" max="14851" width="13.5703125" style="27" customWidth="1"/>
    <col min="14852" max="14852" width="12.42578125" style="27" customWidth="1"/>
    <col min="14853" max="14853" width="12" style="27" customWidth="1"/>
    <col min="14854" max="14854" width="13.28515625" style="27" customWidth="1"/>
    <col min="14855" max="14855" width="12.7109375" style="27" customWidth="1"/>
    <col min="14856" max="15104" width="9.140625" style="27"/>
    <col min="15105" max="15105" width="12.140625" style="27" customWidth="1"/>
    <col min="15106" max="15106" width="23.140625" style="27" customWidth="1"/>
    <col min="15107" max="15107" width="13.5703125" style="27" customWidth="1"/>
    <col min="15108" max="15108" width="12.42578125" style="27" customWidth="1"/>
    <col min="15109" max="15109" width="12" style="27" customWidth="1"/>
    <col min="15110" max="15110" width="13.28515625" style="27" customWidth="1"/>
    <col min="15111" max="15111" width="12.7109375" style="27" customWidth="1"/>
    <col min="15112" max="15360" width="9.140625" style="27"/>
    <col min="15361" max="15361" width="12.140625" style="27" customWidth="1"/>
    <col min="15362" max="15362" width="23.140625" style="27" customWidth="1"/>
    <col min="15363" max="15363" width="13.5703125" style="27" customWidth="1"/>
    <col min="15364" max="15364" width="12.42578125" style="27" customWidth="1"/>
    <col min="15365" max="15365" width="12" style="27" customWidth="1"/>
    <col min="15366" max="15366" width="13.28515625" style="27" customWidth="1"/>
    <col min="15367" max="15367" width="12.7109375" style="27" customWidth="1"/>
    <col min="15368" max="15616" width="9.140625" style="27"/>
    <col min="15617" max="15617" width="12.140625" style="27" customWidth="1"/>
    <col min="15618" max="15618" width="23.140625" style="27" customWidth="1"/>
    <col min="15619" max="15619" width="13.5703125" style="27" customWidth="1"/>
    <col min="15620" max="15620" width="12.42578125" style="27" customWidth="1"/>
    <col min="15621" max="15621" width="12" style="27" customWidth="1"/>
    <col min="15622" max="15622" width="13.28515625" style="27" customWidth="1"/>
    <col min="15623" max="15623" width="12.7109375" style="27" customWidth="1"/>
    <col min="15624" max="15872" width="9.140625" style="27"/>
    <col min="15873" max="15873" width="12.140625" style="27" customWidth="1"/>
    <col min="15874" max="15874" width="23.140625" style="27" customWidth="1"/>
    <col min="15875" max="15875" width="13.5703125" style="27" customWidth="1"/>
    <col min="15876" max="15876" width="12.42578125" style="27" customWidth="1"/>
    <col min="15877" max="15877" width="12" style="27" customWidth="1"/>
    <col min="15878" max="15878" width="13.28515625" style="27" customWidth="1"/>
    <col min="15879" max="15879" width="12.7109375" style="27" customWidth="1"/>
    <col min="15880" max="16128" width="9.140625" style="27"/>
    <col min="16129" max="16129" width="12.140625" style="27" customWidth="1"/>
    <col min="16130" max="16130" width="23.140625" style="27" customWidth="1"/>
    <col min="16131" max="16131" width="13.5703125" style="27" customWidth="1"/>
    <col min="16132" max="16132" width="12.42578125" style="27" customWidth="1"/>
    <col min="16133" max="16133" width="12" style="27" customWidth="1"/>
    <col min="16134" max="16134" width="13.28515625" style="27" customWidth="1"/>
    <col min="16135" max="16135" width="12.7109375" style="27" customWidth="1"/>
    <col min="16136" max="16384" width="9.140625" style="27"/>
  </cols>
  <sheetData>
    <row r="1" spans="1:10" ht="15.75" x14ac:dyDescent="0.25">
      <c r="A1" s="73" t="s">
        <v>32</v>
      </c>
      <c r="B1" s="73"/>
      <c r="C1" s="73"/>
      <c r="D1" s="73"/>
      <c r="E1" s="73"/>
      <c r="F1" s="73"/>
      <c r="G1" s="73"/>
    </row>
    <row r="2" spans="1:10" ht="15.75" x14ac:dyDescent="0.25">
      <c r="A2" s="73" t="s">
        <v>84</v>
      </c>
      <c r="B2" s="73"/>
      <c r="C2" s="73"/>
      <c r="D2" s="73"/>
      <c r="E2" s="73"/>
      <c r="F2" s="73"/>
      <c r="G2" s="73"/>
    </row>
    <row r="3" spans="1:10" ht="18.75" x14ac:dyDescent="0.3">
      <c r="A3" s="46"/>
      <c r="B3" s="46"/>
      <c r="C3" s="46"/>
      <c r="D3" s="46"/>
      <c r="E3" s="46"/>
      <c r="F3" s="46"/>
      <c r="G3" s="46"/>
    </row>
    <row r="4" spans="1:10" ht="38.25" x14ac:dyDescent="0.2">
      <c r="A4" s="28" t="s">
        <v>39</v>
      </c>
      <c r="B4" s="29" t="s">
        <v>0</v>
      </c>
      <c r="C4" s="29" t="s">
        <v>25</v>
      </c>
      <c r="D4" s="29" t="s">
        <v>40</v>
      </c>
      <c r="E4" s="28" t="s">
        <v>27</v>
      </c>
      <c r="F4" s="28" t="s">
        <v>41</v>
      </c>
      <c r="G4" s="28" t="s">
        <v>29</v>
      </c>
      <c r="H4" s="30"/>
      <c r="I4" s="30"/>
      <c r="J4" s="30"/>
    </row>
    <row r="5" spans="1:10" ht="31.5" customHeight="1" x14ac:dyDescent="0.2">
      <c r="A5" s="31"/>
      <c r="B5" s="32" t="s">
        <v>42</v>
      </c>
      <c r="C5" s="33"/>
      <c r="D5" s="33"/>
      <c r="E5" s="33"/>
      <c r="F5" s="33"/>
      <c r="G5" s="34"/>
      <c r="H5" s="30"/>
      <c r="I5" s="30"/>
      <c r="J5" s="30"/>
    </row>
    <row r="6" spans="1:10" ht="25.5" x14ac:dyDescent="0.2">
      <c r="A6" s="35" t="s">
        <v>43</v>
      </c>
      <c r="B6" s="36" t="s">
        <v>45</v>
      </c>
      <c r="C6" s="37">
        <v>3450.43</v>
      </c>
      <c r="D6" s="37">
        <v>3450.43</v>
      </c>
      <c r="E6" s="37"/>
      <c r="F6" s="37">
        <f>D6+E6</f>
        <v>3450.43</v>
      </c>
      <c r="G6" s="37">
        <f>F6-C6</f>
        <v>0</v>
      </c>
      <c r="H6" s="30"/>
      <c r="I6" s="30"/>
      <c r="J6" s="30"/>
    </row>
    <row r="7" spans="1:10" ht="12.75" customHeight="1" x14ac:dyDescent="0.2">
      <c r="A7" s="69" t="s">
        <v>47</v>
      </c>
      <c r="B7" s="70"/>
      <c r="C7" s="38">
        <f>SUM(C6:C6)</f>
        <v>3450.43</v>
      </c>
      <c r="D7" s="38">
        <f>SUM(D6:D6)</f>
        <v>3450.43</v>
      </c>
      <c r="E7" s="38">
        <f>SUM(E6:E6)</f>
        <v>0</v>
      </c>
      <c r="F7" s="38">
        <f>SUM(F6:F6)</f>
        <v>3450.43</v>
      </c>
      <c r="G7" s="38">
        <f>SUM(G6:G6)</f>
        <v>0</v>
      </c>
      <c r="H7" s="30"/>
      <c r="I7" s="30"/>
      <c r="J7" s="30"/>
    </row>
    <row r="8" spans="1:10" ht="38.25" x14ac:dyDescent="0.2">
      <c r="A8" s="35" t="s">
        <v>48</v>
      </c>
      <c r="B8" s="36" t="s">
        <v>49</v>
      </c>
      <c r="C8" s="37">
        <v>31125.96</v>
      </c>
      <c r="D8" s="37">
        <v>31125.96</v>
      </c>
      <c r="E8" s="37"/>
      <c r="F8" s="37">
        <f t="shared" ref="F8:F18" si="0">D8+E8</f>
        <v>31125.96</v>
      </c>
      <c r="G8" s="37">
        <f>F8-C8</f>
        <v>0</v>
      </c>
    </row>
    <row r="9" spans="1:10" ht="21" customHeight="1" x14ac:dyDescent="0.2">
      <c r="A9" s="35" t="s">
        <v>48</v>
      </c>
      <c r="B9" s="36" t="s">
        <v>53</v>
      </c>
      <c r="C9" s="37">
        <v>1745.27</v>
      </c>
      <c r="D9" s="37">
        <v>1745.27</v>
      </c>
      <c r="E9" s="37"/>
      <c r="F9" s="37">
        <f t="shared" si="0"/>
        <v>1745.27</v>
      </c>
      <c r="G9" s="37">
        <f t="shared" ref="G9:G18" si="1">F9-C9</f>
        <v>0</v>
      </c>
    </row>
    <row r="10" spans="1:10" ht="29.25" customHeight="1" x14ac:dyDescent="0.2">
      <c r="A10" s="35" t="s">
        <v>48</v>
      </c>
      <c r="B10" s="36" t="s">
        <v>54</v>
      </c>
      <c r="C10" s="37">
        <v>23180</v>
      </c>
      <c r="D10" s="37">
        <v>23180</v>
      </c>
      <c r="E10" s="37"/>
      <c r="F10" s="37">
        <f t="shared" si="0"/>
        <v>23180</v>
      </c>
      <c r="G10" s="37">
        <f t="shared" si="1"/>
        <v>0</v>
      </c>
    </row>
    <row r="11" spans="1:10" ht="17.25" customHeight="1" x14ac:dyDescent="0.2">
      <c r="A11" s="35" t="s">
        <v>48</v>
      </c>
      <c r="B11" s="36" t="s">
        <v>55</v>
      </c>
      <c r="C11" s="37">
        <v>3474.31</v>
      </c>
      <c r="D11" s="37">
        <v>3474.31</v>
      </c>
      <c r="E11" s="37"/>
      <c r="F11" s="37">
        <f t="shared" si="0"/>
        <v>3474.31</v>
      </c>
      <c r="G11" s="37">
        <f t="shared" si="1"/>
        <v>0</v>
      </c>
    </row>
    <row r="12" spans="1:10" ht="18.75" customHeight="1" x14ac:dyDescent="0.2">
      <c r="A12" s="35" t="s">
        <v>48</v>
      </c>
      <c r="B12" s="36" t="s">
        <v>56</v>
      </c>
      <c r="C12" s="37">
        <v>226530.22</v>
      </c>
      <c r="D12" s="37">
        <v>226530.22</v>
      </c>
      <c r="E12" s="37"/>
      <c r="F12" s="37">
        <f t="shared" si="0"/>
        <v>226530.22</v>
      </c>
      <c r="G12" s="37">
        <f t="shared" si="1"/>
        <v>0</v>
      </c>
    </row>
    <row r="13" spans="1:10" ht="38.25" x14ac:dyDescent="0.2">
      <c r="A13" s="35" t="s">
        <v>48</v>
      </c>
      <c r="B13" s="36" t="s">
        <v>57</v>
      </c>
      <c r="C13" s="37">
        <v>2442.52</v>
      </c>
      <c r="D13" s="37">
        <v>2442.52</v>
      </c>
      <c r="E13" s="37"/>
      <c r="F13" s="37">
        <f t="shared" si="0"/>
        <v>2442.52</v>
      </c>
      <c r="G13" s="37">
        <f t="shared" si="1"/>
        <v>0</v>
      </c>
    </row>
    <row r="14" spans="1:10" ht="38.25" x14ac:dyDescent="0.2">
      <c r="A14" s="35" t="s">
        <v>48</v>
      </c>
      <c r="B14" s="36" t="s">
        <v>59</v>
      </c>
      <c r="C14" s="37">
        <v>6850.09</v>
      </c>
      <c r="D14" s="37">
        <v>6850.09</v>
      </c>
      <c r="E14" s="37"/>
      <c r="F14" s="37">
        <f t="shared" si="0"/>
        <v>6850.09</v>
      </c>
      <c r="G14" s="37">
        <f t="shared" si="1"/>
        <v>0</v>
      </c>
    </row>
    <row r="15" spans="1:10" ht="59.25" customHeight="1" x14ac:dyDescent="0.2">
      <c r="A15" s="35" t="s">
        <v>48</v>
      </c>
      <c r="B15" s="36" t="s">
        <v>90</v>
      </c>
      <c r="C15" s="37">
        <v>8753.15</v>
      </c>
      <c r="D15" s="37">
        <v>8753.15</v>
      </c>
      <c r="E15" s="37"/>
      <c r="F15" s="37">
        <f>D15+E15</f>
        <v>8753.15</v>
      </c>
      <c r="G15" s="37">
        <f t="shared" si="1"/>
        <v>0</v>
      </c>
    </row>
    <row r="16" spans="1:10" ht="25.5" x14ac:dyDescent="0.2">
      <c r="A16" s="35" t="s">
        <v>48</v>
      </c>
      <c r="B16" s="36" t="s">
        <v>91</v>
      </c>
      <c r="C16" s="37">
        <v>5542.04</v>
      </c>
      <c r="D16" s="37">
        <v>5542.04</v>
      </c>
      <c r="E16" s="37"/>
      <c r="F16" s="37">
        <f t="shared" si="0"/>
        <v>5542.04</v>
      </c>
      <c r="G16" s="37">
        <f t="shared" si="1"/>
        <v>0</v>
      </c>
    </row>
    <row r="17" spans="1:7" ht="38.25" x14ac:dyDescent="0.2">
      <c r="A17" s="35" t="s">
        <v>48</v>
      </c>
      <c r="B17" s="36" t="s">
        <v>62</v>
      </c>
      <c r="C17" s="37">
        <v>9696.56</v>
      </c>
      <c r="D17" s="37">
        <v>9696.56</v>
      </c>
      <c r="E17" s="37"/>
      <c r="F17" s="37">
        <f t="shared" si="0"/>
        <v>9696.56</v>
      </c>
      <c r="G17" s="37">
        <f t="shared" si="1"/>
        <v>0</v>
      </c>
    </row>
    <row r="18" spans="1:7" ht="25.5" x14ac:dyDescent="0.2">
      <c r="A18" s="35" t="s">
        <v>48</v>
      </c>
      <c r="B18" s="36" t="s">
        <v>63</v>
      </c>
      <c r="C18" s="37">
        <v>642.11</v>
      </c>
      <c r="D18" s="37">
        <v>642.11</v>
      </c>
      <c r="E18" s="37"/>
      <c r="F18" s="37">
        <f t="shared" si="0"/>
        <v>642.11</v>
      </c>
      <c r="G18" s="37">
        <f t="shared" si="1"/>
        <v>0</v>
      </c>
    </row>
    <row r="19" spans="1:7" ht="12.75" customHeight="1" x14ac:dyDescent="0.2">
      <c r="A19" s="75" t="s">
        <v>65</v>
      </c>
      <c r="B19" s="76"/>
      <c r="C19" s="40">
        <f>SUM(C8:C18)</f>
        <v>319982.23000000004</v>
      </c>
      <c r="D19" s="40">
        <f>SUM(D8:D18)</f>
        <v>319982.23000000004</v>
      </c>
      <c r="E19" s="40">
        <f>SUM(E8:E18)</f>
        <v>0</v>
      </c>
      <c r="F19" s="40">
        <f>SUM(F8:F18)</f>
        <v>319982.23000000004</v>
      </c>
      <c r="G19" s="40">
        <f>SUM(G8:G18)</f>
        <v>0</v>
      </c>
    </row>
    <row r="20" spans="1:7" ht="25.5" x14ac:dyDescent="0.2">
      <c r="A20" s="35" t="s">
        <v>66</v>
      </c>
      <c r="B20" s="36" t="s">
        <v>85</v>
      </c>
      <c r="C20" s="37"/>
      <c r="D20" s="37"/>
      <c r="E20" s="37"/>
      <c r="F20" s="37">
        <f>D20+E20</f>
        <v>0</v>
      </c>
      <c r="G20" s="37">
        <f>F20-C20</f>
        <v>0</v>
      </c>
    </row>
    <row r="21" spans="1:7" ht="16.5" customHeight="1" x14ac:dyDescent="0.2">
      <c r="A21" s="35" t="s">
        <v>66</v>
      </c>
      <c r="B21" s="36" t="s">
        <v>68</v>
      </c>
      <c r="C21" s="37">
        <v>144.69999999999999</v>
      </c>
      <c r="D21" s="37">
        <v>144.69999999999999</v>
      </c>
      <c r="E21" s="37"/>
      <c r="F21" s="37">
        <f>D21+E21</f>
        <v>144.69999999999999</v>
      </c>
      <c r="G21" s="37">
        <f>F21-C21</f>
        <v>0</v>
      </c>
    </row>
    <row r="22" spans="1:7" x14ac:dyDescent="0.2">
      <c r="A22" s="69" t="s">
        <v>69</v>
      </c>
      <c r="B22" s="70"/>
      <c r="C22" s="38">
        <f>SUM(C20:C21)</f>
        <v>144.69999999999999</v>
      </c>
      <c r="D22" s="38">
        <f>SUM(D20:D21)</f>
        <v>144.69999999999999</v>
      </c>
      <c r="E22" s="38">
        <f>SUM(E20:E21)</f>
        <v>0</v>
      </c>
      <c r="F22" s="38">
        <f>SUM(F20:F21)</f>
        <v>144.69999999999999</v>
      </c>
      <c r="G22" s="38">
        <f>SUM(G20:G21)</f>
        <v>0</v>
      </c>
    </row>
    <row r="23" spans="1:7" ht="27.75" customHeight="1" x14ac:dyDescent="0.2">
      <c r="A23" s="56" t="s">
        <v>70</v>
      </c>
      <c r="B23" s="57" t="s">
        <v>92</v>
      </c>
      <c r="C23" s="37">
        <v>750</v>
      </c>
      <c r="D23" s="37"/>
      <c r="E23" s="37"/>
      <c r="F23" s="37">
        <f>D23+E23</f>
        <v>0</v>
      </c>
      <c r="G23" s="37">
        <f>F23-C23</f>
        <v>-750</v>
      </c>
    </row>
    <row r="24" spans="1:7" ht="15" customHeight="1" x14ac:dyDescent="0.2">
      <c r="A24" s="69" t="s">
        <v>71</v>
      </c>
      <c r="B24" s="70"/>
      <c r="C24" s="38">
        <f>C23</f>
        <v>750</v>
      </c>
      <c r="D24" s="38">
        <f t="shared" ref="D24:G24" si="2">D23</f>
        <v>0</v>
      </c>
      <c r="E24" s="38">
        <f t="shared" si="2"/>
        <v>0</v>
      </c>
      <c r="F24" s="38">
        <f t="shared" si="2"/>
        <v>0</v>
      </c>
      <c r="G24" s="38">
        <f t="shared" si="2"/>
        <v>-750</v>
      </c>
    </row>
    <row r="25" spans="1:7" ht="27.75" customHeight="1" x14ac:dyDescent="0.2">
      <c r="A25" s="35" t="s">
        <v>75</v>
      </c>
      <c r="B25" s="36" t="s">
        <v>9</v>
      </c>
      <c r="C25" s="37">
        <v>480</v>
      </c>
      <c r="D25" s="37">
        <v>480</v>
      </c>
      <c r="E25" s="37"/>
      <c r="F25" s="37">
        <v>480</v>
      </c>
      <c r="G25" s="37">
        <f>F25-C25</f>
        <v>0</v>
      </c>
    </row>
    <row r="26" spans="1:7" x14ac:dyDescent="0.2">
      <c r="A26" s="69" t="s">
        <v>80</v>
      </c>
      <c r="B26" s="70"/>
      <c r="C26" s="38">
        <f>SUM(C25:C25)</f>
        <v>480</v>
      </c>
      <c r="D26" s="38">
        <f>SUM(D25:D25)</f>
        <v>480</v>
      </c>
      <c r="E26" s="38">
        <f>SUM(E25:E25)</f>
        <v>0</v>
      </c>
      <c r="F26" s="38">
        <f>SUM(F25:F25)</f>
        <v>480</v>
      </c>
      <c r="G26" s="38">
        <f>SUM(G25:G25)</f>
        <v>0</v>
      </c>
    </row>
    <row r="27" spans="1:7" ht="18.75" customHeight="1" x14ac:dyDescent="0.2">
      <c r="A27" s="47"/>
      <c r="B27" s="48"/>
      <c r="C27" s="49"/>
      <c r="D27" s="49"/>
      <c r="E27" s="49"/>
      <c r="F27" s="49"/>
      <c r="G27" s="49"/>
    </row>
    <row r="28" spans="1:7" ht="25.5" customHeight="1" x14ac:dyDescent="0.2">
      <c r="A28" s="77" t="s">
        <v>96</v>
      </c>
      <c r="B28" s="78"/>
      <c r="C28" s="41">
        <f>C7+C19+C22+C26+C24</f>
        <v>324807.36000000004</v>
      </c>
      <c r="D28" s="41">
        <f t="shared" ref="D28:G28" si="3">D7+D19+D22+D26+D24</f>
        <v>324057.36000000004</v>
      </c>
      <c r="E28" s="41">
        <f t="shared" si="3"/>
        <v>0</v>
      </c>
      <c r="F28" s="41">
        <f t="shared" si="3"/>
        <v>324057.36000000004</v>
      </c>
      <c r="G28" s="41">
        <f t="shared" si="3"/>
        <v>-750</v>
      </c>
    </row>
    <row r="29" spans="1:7" x14ac:dyDescent="0.2">
      <c r="C29" s="43"/>
      <c r="D29" s="43"/>
      <c r="E29" s="43"/>
      <c r="F29" s="43"/>
      <c r="G29" s="43"/>
    </row>
    <row r="30" spans="1:7" x14ac:dyDescent="0.2">
      <c r="C30" s="43"/>
      <c r="D30" s="43"/>
      <c r="E30" s="43"/>
      <c r="F30" s="43"/>
      <c r="G30" s="43"/>
    </row>
    <row r="32" spans="1:7" x14ac:dyDescent="0.2">
      <c r="A32" s="27"/>
      <c r="C32" s="43"/>
      <c r="D32" s="43"/>
      <c r="E32" s="43"/>
      <c r="F32" s="43"/>
      <c r="G32" s="43"/>
    </row>
    <row r="33" spans="1:7" x14ac:dyDescent="0.2">
      <c r="A33" s="79" t="s">
        <v>86</v>
      </c>
      <c r="B33" s="79"/>
      <c r="C33" s="43">
        <f>D28</f>
        <v>324057.36000000004</v>
      </c>
      <c r="D33" s="43"/>
      <c r="E33" s="43"/>
      <c r="F33" s="43"/>
      <c r="G33" s="43"/>
    </row>
    <row r="34" spans="1:7" x14ac:dyDescent="0.2">
      <c r="A34" s="27"/>
      <c r="C34" s="43"/>
      <c r="D34" s="43"/>
      <c r="E34" s="43"/>
      <c r="F34" s="43"/>
      <c r="G34" s="43"/>
    </row>
    <row r="35" spans="1:7" x14ac:dyDescent="0.2">
      <c r="A35" s="27" t="s">
        <v>87</v>
      </c>
      <c r="C35" s="50">
        <f>'Spesa competenza'!D43</f>
        <v>1248982.2400000002</v>
      </c>
      <c r="D35" s="43"/>
      <c r="E35" s="43"/>
      <c r="F35" s="43"/>
      <c r="G35" s="43"/>
    </row>
    <row r="36" spans="1:7" x14ac:dyDescent="0.2">
      <c r="A36" s="27"/>
      <c r="C36" s="43"/>
      <c r="D36" s="43"/>
      <c r="E36" s="43"/>
      <c r="F36" s="43"/>
      <c r="G36" s="43"/>
    </row>
    <row r="37" spans="1:7" x14ac:dyDescent="0.2">
      <c r="A37" s="79" t="s">
        <v>88</v>
      </c>
      <c r="B37" s="79"/>
      <c r="C37" s="43">
        <f>C33+C35</f>
        <v>1573039.6000000003</v>
      </c>
      <c r="D37" s="43"/>
      <c r="E37" s="43"/>
      <c r="F37" s="43"/>
      <c r="G37" s="43"/>
    </row>
    <row r="38" spans="1:7" x14ac:dyDescent="0.2">
      <c r="A38" s="27"/>
    </row>
    <row r="39" spans="1:7" x14ac:dyDescent="0.2">
      <c r="A39" s="27"/>
    </row>
    <row r="40" spans="1:7" x14ac:dyDescent="0.2">
      <c r="A40" s="27"/>
    </row>
    <row r="41" spans="1:7" x14ac:dyDescent="0.2">
      <c r="A41" s="80" t="s">
        <v>89</v>
      </c>
      <c r="B41" s="80"/>
      <c r="C41" s="80"/>
      <c r="D41" s="80"/>
      <c r="E41" s="80"/>
      <c r="F41" s="80"/>
      <c r="G41" s="80"/>
    </row>
    <row r="42" spans="1:7" x14ac:dyDescent="0.2">
      <c r="A42" s="27"/>
    </row>
    <row r="43" spans="1:7" x14ac:dyDescent="0.2">
      <c r="A43" s="27"/>
    </row>
    <row r="44" spans="1:7" x14ac:dyDescent="0.2">
      <c r="A44" s="27"/>
      <c r="B44" s="27" t="s">
        <v>93</v>
      </c>
      <c r="E44" s="51">
        <v>406758.71</v>
      </c>
    </row>
    <row r="45" spans="1:7" x14ac:dyDescent="0.2">
      <c r="A45" s="27"/>
      <c r="E45" s="51"/>
    </row>
    <row r="46" spans="1:7" x14ac:dyDescent="0.2">
      <c r="A46" s="27"/>
      <c r="B46" s="27" t="s">
        <v>35</v>
      </c>
      <c r="E46" s="51">
        <f>'Entrata residui'!D12</f>
        <v>5286.37</v>
      </c>
      <c r="F46" s="52"/>
    </row>
    <row r="47" spans="1:7" x14ac:dyDescent="0.2">
      <c r="A47" s="27"/>
      <c r="E47" s="51"/>
      <c r="F47" s="53">
        <f>E46+E48</f>
        <v>1323475.0900000001</v>
      </c>
    </row>
    <row r="48" spans="1:7" x14ac:dyDescent="0.2">
      <c r="A48" s="27"/>
      <c r="B48" s="27" t="s">
        <v>36</v>
      </c>
      <c r="E48" s="54">
        <f>'Entrata competenza'!D30</f>
        <v>1318188.72</v>
      </c>
      <c r="F48" s="52"/>
    </row>
    <row r="49" spans="1:5" x14ac:dyDescent="0.2">
      <c r="A49" s="27"/>
      <c r="E49" s="51"/>
    </row>
    <row r="50" spans="1:5" x14ac:dyDescent="0.2">
      <c r="A50" s="27"/>
      <c r="B50" s="27" t="s">
        <v>37</v>
      </c>
      <c r="E50" s="51">
        <f>E44+E46+E48</f>
        <v>1730233.8</v>
      </c>
    </row>
    <row r="51" spans="1:5" x14ac:dyDescent="0.2">
      <c r="A51" s="27"/>
      <c r="E51" s="51"/>
    </row>
    <row r="52" spans="1:5" x14ac:dyDescent="0.2">
      <c r="A52" s="27"/>
      <c r="E52" s="51"/>
    </row>
    <row r="53" spans="1:5" x14ac:dyDescent="0.2">
      <c r="A53" s="27"/>
      <c r="B53" s="27" t="s">
        <v>86</v>
      </c>
      <c r="E53" s="51">
        <f>D28</f>
        <v>324057.36000000004</v>
      </c>
    </row>
    <row r="54" spans="1:5" x14ac:dyDescent="0.2">
      <c r="A54" s="27"/>
      <c r="E54" s="51"/>
    </row>
    <row r="55" spans="1:5" x14ac:dyDescent="0.2">
      <c r="A55" s="27"/>
      <c r="B55" s="27" t="s">
        <v>87</v>
      </c>
      <c r="E55" s="54">
        <f>C35</f>
        <v>1248982.2400000002</v>
      </c>
    </row>
    <row r="56" spans="1:5" x14ac:dyDescent="0.2">
      <c r="A56" s="27"/>
      <c r="E56" s="51"/>
    </row>
    <row r="57" spans="1:5" x14ac:dyDescent="0.2">
      <c r="A57" s="27"/>
      <c r="B57" s="27" t="s">
        <v>88</v>
      </c>
      <c r="E57" s="51">
        <f>E53+E55</f>
        <v>1573039.6000000003</v>
      </c>
    </row>
    <row r="58" spans="1:5" x14ac:dyDescent="0.2">
      <c r="A58" s="27"/>
      <c r="E58" s="51"/>
    </row>
    <row r="59" spans="1:5" x14ac:dyDescent="0.2">
      <c r="A59" s="27"/>
      <c r="E59" s="51"/>
    </row>
    <row r="60" spans="1:5" ht="13.5" thickBot="1" x14ac:dyDescent="0.25">
      <c r="A60" s="27"/>
      <c r="B60" s="27" t="s">
        <v>94</v>
      </c>
      <c r="E60" s="55">
        <f>E50-E57</f>
        <v>157194.19999999972</v>
      </c>
    </row>
    <row r="61" spans="1:5" ht="13.5" thickTop="1" x14ac:dyDescent="0.2">
      <c r="A61" s="27"/>
    </row>
  </sheetData>
  <mergeCells count="11">
    <mergeCell ref="A28:B28"/>
    <mergeCell ref="A33:B33"/>
    <mergeCell ref="A37:B37"/>
    <mergeCell ref="A41:G41"/>
    <mergeCell ref="A24:B24"/>
    <mergeCell ref="A26:B26"/>
    <mergeCell ref="A1:G1"/>
    <mergeCell ref="A2:G2"/>
    <mergeCell ref="A7:B7"/>
    <mergeCell ref="A19:B19"/>
    <mergeCell ref="A22:B2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Entrata competenza</vt:lpstr>
      <vt:lpstr>Entrata residui</vt:lpstr>
      <vt:lpstr>Spesa competenza</vt:lpstr>
      <vt:lpstr>Spesa residui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Callegarin notebook</dc:creator>
  <cp:lastModifiedBy>Marco Callegarin 2</cp:lastModifiedBy>
  <cp:lastPrinted>2017-05-09T07:29:44Z</cp:lastPrinted>
  <dcterms:created xsi:type="dcterms:W3CDTF">2011-11-11T09:46:08Z</dcterms:created>
  <dcterms:modified xsi:type="dcterms:W3CDTF">2017-05-09T07:29:59Z</dcterms:modified>
</cp:coreProperties>
</file>